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/>
  <mc:AlternateContent xmlns:mc="http://schemas.openxmlformats.org/markup-compatibility/2006">
    <mc:Choice Requires="x15">
      <x15ac:absPath xmlns:x15ac="http://schemas.microsoft.com/office/spreadsheetml/2010/11/ac" url="C:\Users\AsmusAL\Documents\MetC_Locals\MTS\covid-poops\data\umgc-raw\"/>
    </mc:Choice>
  </mc:AlternateContent>
  <xr:revisionPtr revIDLastSave="0" documentId="13_ncr:1_{A05A9F79-8A97-4CD8-BD57-ACC47549048B}" xr6:coauthVersionLast="47" xr6:coauthVersionMax="47" xr10:uidLastSave="{00000000-0000-0000-0000-000000000000}"/>
  <bookViews>
    <workbookView xWindow="2340" yWindow="0" windowWidth="19215" windowHeight="15600" activeTab="2" xr2:uid="{00000000-000D-0000-FFFF-FFFF00000000}"/>
  </bookViews>
  <sheets>
    <sheet name="Copies per ul" sheetId="2" r:id="rId1"/>
    <sheet name="Copies per ul (2)" sheetId="8" r:id="rId2"/>
    <sheet name="ddpcr" sheetId="5" r:id="rId3"/>
    <sheet name="ddPCR layout" sheetId="6" r:id="rId4"/>
    <sheet name="Figures" sheetId="7" r:id="rId5"/>
    <sheet name="2021_05_20_Balogh_Project_005&amp;0" sheetId="3" state="hidden" r:id="rId6"/>
  </sheets>
  <definedNames>
    <definedName name="_xlnm._FilterDatabase" localSheetId="0" hidden="1">'Copies per ul'!$B$2:$E$2</definedName>
    <definedName name="_xlnm._FilterDatabase" localSheetId="2" hidden="1">ddpcr!$A$1:$BN$1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35" i="6" l="1"/>
  <c r="D34" i="6"/>
  <c r="D33" i="6"/>
  <c r="D32" i="6"/>
  <c r="D37" i="6" s="1"/>
  <c r="E37" i="6" s="1"/>
  <c r="D31" i="6"/>
  <c r="Q27" i="6"/>
  <c r="P27" i="6"/>
  <c r="Q26" i="6"/>
  <c r="P26" i="6"/>
  <c r="Q25" i="6"/>
  <c r="P25" i="6"/>
  <c r="Q24" i="6"/>
  <c r="P24" i="6"/>
  <c r="Q23" i="6"/>
  <c r="P23" i="6"/>
  <c r="Q22" i="6"/>
  <c r="P22" i="6"/>
  <c r="Q21" i="6"/>
  <c r="P21" i="6"/>
  <c r="Q20" i="6"/>
  <c r="P20" i="6"/>
  <c r="Q19" i="6"/>
  <c r="P19" i="6"/>
  <c r="D4" i="5" l="1"/>
  <c r="D6" i="5"/>
  <c r="D8" i="5"/>
  <c r="D10" i="5"/>
  <c r="D12" i="5"/>
  <c r="D14" i="5"/>
  <c r="D16" i="5"/>
  <c r="D30" i="5"/>
  <c r="D18" i="5"/>
  <c r="D20" i="5"/>
  <c r="D22" i="5"/>
  <c r="D24" i="5"/>
  <c r="D26" i="5"/>
  <c r="D28" i="5"/>
  <c r="D32" i="5"/>
  <c r="D3" i="5"/>
  <c r="D5" i="5"/>
  <c r="D7" i="5"/>
  <c r="D9" i="5"/>
  <c r="D11" i="5"/>
  <c r="D13" i="5"/>
  <c r="D15" i="5"/>
  <c r="D17" i="5"/>
  <c r="D31" i="5"/>
  <c r="D19" i="5"/>
  <c r="D21" i="5"/>
  <c r="D23" i="5"/>
  <c r="D25" i="5"/>
  <c r="D27" i="5"/>
  <c r="D29" i="5"/>
  <c r="D33" i="5"/>
  <c r="D2" i="5"/>
  <c r="D65" i="3" l="1"/>
  <c r="D64" i="3"/>
  <c r="D63" i="3"/>
  <c r="D62" i="3"/>
  <c r="D61" i="3"/>
  <c r="D60" i="3"/>
  <c r="D59" i="3"/>
  <c r="D58" i="3"/>
  <c r="D57" i="3"/>
  <c r="D56" i="3"/>
  <c r="D55" i="3"/>
  <c r="D54" i="3"/>
  <c r="D53" i="3"/>
  <c r="D52" i="3"/>
  <c r="D51" i="3"/>
  <c r="D50" i="3"/>
  <c r="D49" i="3"/>
  <c r="D48" i="3"/>
  <c r="D47" i="3"/>
  <c r="D46" i="3"/>
  <c r="D45" i="3"/>
  <c r="D44" i="3"/>
  <c r="D43" i="3"/>
  <c r="D42" i="3"/>
  <c r="D41" i="3"/>
  <c r="D40" i="3"/>
  <c r="D39" i="3"/>
  <c r="D38" i="3"/>
  <c r="D37" i="3"/>
  <c r="D36" i="3"/>
  <c r="D35" i="3"/>
  <c r="D34" i="3"/>
  <c r="D33" i="3"/>
  <c r="D32" i="3"/>
  <c r="D31" i="3"/>
  <c r="D30" i="3"/>
  <c r="D29" i="3"/>
  <c r="D28" i="3"/>
  <c r="D27" i="3"/>
  <c r="D26" i="3"/>
  <c r="D25" i="3"/>
  <c r="D24" i="3"/>
  <c r="D23" i="3"/>
  <c r="D22" i="3"/>
  <c r="D21" i="3"/>
  <c r="D20" i="3"/>
  <c r="D19" i="3"/>
  <c r="D18" i="3"/>
  <c r="D17" i="3"/>
  <c r="D16" i="3"/>
  <c r="D15" i="3"/>
  <c r="D14" i="3"/>
  <c r="D13" i="3"/>
  <c r="D12" i="3"/>
  <c r="D11" i="3"/>
  <c r="D10" i="3"/>
  <c r="D9" i="3"/>
  <c r="D8" i="3"/>
  <c r="D7" i="3"/>
  <c r="D6" i="3"/>
  <c r="D5" i="3"/>
  <c r="D4" i="3"/>
  <c r="D3" i="3"/>
  <c r="D2" i="3"/>
</calcChain>
</file>

<file path=xl/sharedStrings.xml><?xml version="1.0" encoding="utf-8"?>
<sst xmlns="http://schemas.openxmlformats.org/spreadsheetml/2006/main" count="1288" uniqueCount="214">
  <si>
    <t>Well</t>
  </si>
  <si>
    <t>Sample</t>
  </si>
  <si>
    <t>Target</t>
  </si>
  <si>
    <t>Conc(copies/µL)</t>
  </si>
  <si>
    <t>Status</t>
  </si>
  <si>
    <t>Experiment</t>
  </si>
  <si>
    <t>SampleType</t>
  </si>
  <si>
    <t>TargetType</t>
  </si>
  <si>
    <t>Supermix</t>
  </si>
  <si>
    <t>DyeName(s)</t>
  </si>
  <si>
    <t>Copies/20µLWell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</si>
  <si>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</si>
  <si>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</si>
  <si>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</si>
  <si>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</si>
  <si>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</si>
  <si>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</si>
  <si>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</si>
  <si>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</si>
  <si>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</si>
  <si>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</si>
  <si>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</si>
  <si>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</si>
  <si>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</si>
  <si>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</si>
  <si>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</si>
  <si>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</si>
  <si>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</si>
  <si>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</si>
  <si>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</si>
  <si>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</si>
  <si>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</si>
  <si>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</si>
  <si>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</si>
  <si>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</si>
  <si>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</si>
  <si>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</si>
  <si>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</si>
  <si>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</si>
  <si>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</si>
  <si>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</si>
  <si>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</si>
  <si>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</si>
  <si>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</si>
  <si>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</si>
  <si>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</si>
  <si>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</si>
  <si>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</si>
  <si>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</si>
  <si>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</si>
  <si>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</si>
  <si>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</si>
  <si>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</si>
  <si>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</si>
  <si>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</si>
  <si>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</si>
  <si>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</si>
  <si>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</si>
  <si>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</si>
  <si>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</si>
  <si>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</si>
  <si>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</si>
  <si>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</si>
  <si>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</si>
  <si>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</si>
  <si>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A01</t>
  </si>
  <si>
    <t>N1</t>
  </si>
  <si>
    <t>Manual</t>
  </si>
  <si>
    <t>DQ</t>
  </si>
  <si>
    <t>Unknown</t>
  </si>
  <si>
    <t>One-Step RT-ddPCR Kit for Probes</t>
  </si>
  <si>
    <t>FAM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</si>
  <si>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</si>
  <si>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</si>
  <si>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</si>
  <si>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</si>
  <si>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</si>
  <si>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</si>
  <si>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</si>
  <si>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</si>
  <si>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</si>
  <si>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</si>
  <si>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</si>
  <si>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</si>
  <si>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</si>
  <si>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G02</t>
  </si>
  <si>
    <t>NTC</t>
  </si>
  <si>
    <t>H02</t>
  </si>
  <si>
    <t>Positive Control</t>
  </si>
  <si>
    <t>A03</t>
  </si>
  <si>
    <t>N2</t>
  </si>
  <si>
    <t>B03</t>
  </si>
  <si>
    <t>C03</t>
  </si>
  <si>
    <t>D03</t>
  </si>
  <si>
    <t>E03</t>
  </si>
  <si>
    <t>F03</t>
  </si>
  <si>
    <t>G03</t>
  </si>
  <si>
    <t>H03</t>
  </si>
  <si>
    <t>A04</t>
  </si>
  <si>
    <t>B04</t>
  </si>
  <si>
    <t>C04</t>
  </si>
  <si>
    <t>D04</t>
  </si>
  <si>
    <t>E04</t>
  </si>
  <si>
    <t>F04</t>
  </si>
  <si>
    <t>G04</t>
  </si>
  <si>
    <t>H04</t>
  </si>
  <si>
    <t>Conc(copies/µl of input sample)</t>
  </si>
  <si>
    <t>E07</t>
  </si>
  <si>
    <t>F07</t>
  </si>
  <si>
    <t>A07</t>
  </si>
  <si>
    <t>B07</t>
  </si>
  <si>
    <t>C07</t>
  </si>
  <si>
    <t>D07</t>
  </si>
  <si>
    <t>C08</t>
  </si>
  <si>
    <t>G08</t>
  </si>
  <si>
    <t>B08</t>
  </si>
  <si>
    <t>H07</t>
  </si>
  <si>
    <t>A08</t>
  </si>
  <si>
    <t>H08</t>
  </si>
  <si>
    <t>F08</t>
  </si>
  <si>
    <t>D08</t>
  </si>
  <si>
    <t>G07</t>
  </si>
  <si>
    <t>E08</t>
  </si>
  <si>
    <t>A09</t>
  </si>
  <si>
    <t>B09</t>
  </si>
  <si>
    <t>C09</t>
  </si>
  <si>
    <t>D09</t>
  </si>
  <si>
    <t>G09</t>
  </si>
  <si>
    <t>H09</t>
  </si>
  <si>
    <t>B10</t>
  </si>
  <si>
    <t>C10</t>
  </si>
  <si>
    <t>D10</t>
  </si>
  <si>
    <t>E10</t>
  </si>
  <si>
    <t>E09</t>
  </si>
  <si>
    <t>F09</t>
  </si>
  <si>
    <t>F10</t>
  </si>
  <si>
    <t>G10</t>
  </si>
  <si>
    <t>A10</t>
  </si>
  <si>
    <t>H10</t>
  </si>
  <si>
    <t>Conc (copies/uL of input sample)</t>
  </si>
  <si>
    <t>131</t>
  </si>
  <si>
    <t>132</t>
  </si>
  <si>
    <t>142</t>
  </si>
  <si>
    <t>143</t>
  </si>
  <si>
    <t>151</t>
  </si>
  <si>
    <t>152</t>
  </si>
  <si>
    <t>161</t>
  </si>
  <si>
    <t>162</t>
  </si>
  <si>
    <t>171</t>
  </si>
  <si>
    <t>172</t>
  </si>
  <si>
    <t>181</t>
  </si>
  <si>
    <t>184</t>
  </si>
  <si>
    <t>192</t>
  </si>
  <si>
    <t>193</t>
  </si>
  <si>
    <t>F591</t>
  </si>
  <si>
    <t>F101</t>
  </si>
  <si>
    <t>1211</t>
  </si>
  <si>
    <t>1212</t>
  </si>
  <si>
    <t>711</t>
  </si>
  <si>
    <t>712</t>
  </si>
  <si>
    <t>721</t>
  </si>
  <si>
    <t>722</t>
  </si>
  <si>
    <t>733</t>
  </si>
  <si>
    <t>734</t>
  </si>
  <si>
    <t>742</t>
  </si>
  <si>
    <t>743</t>
  </si>
  <si>
    <t>753</t>
  </si>
  <si>
    <t>754</t>
  </si>
  <si>
    <t>764</t>
  </si>
  <si>
    <t>765</t>
  </si>
  <si>
    <t>773</t>
  </si>
  <si>
    <t>774</t>
  </si>
  <si>
    <t>n/a</t>
  </si>
  <si>
    <t xml:space="preserve"> </t>
  </si>
  <si>
    <t>Sample ID layout:</t>
  </si>
  <si>
    <t>Plate Map</t>
  </si>
  <si>
    <t>A</t>
  </si>
  <si>
    <t>B</t>
  </si>
  <si>
    <t>C</t>
  </si>
  <si>
    <t>D</t>
  </si>
  <si>
    <t>E</t>
  </si>
  <si>
    <t>F</t>
  </si>
  <si>
    <t>G</t>
  </si>
  <si>
    <t>H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</si>
  <si>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</si>
  <si>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</si>
  <si>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</si>
  <si>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</si>
  <si>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</si>
  <si>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</si>
  <si>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</si>
  <si>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</si>
  <si>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</si>
  <si>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</si>
  <si>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</si>
  <si>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</si>
  <si>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</si>
  <si>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</si>
  <si>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</si>
  <si>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</si>
  <si>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</si>
  <si>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</si>
  <si>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</si>
  <si>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</si>
  <si>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</si>
  <si>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</si>
  <si>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</si>
  <si>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1x</t>
  </si>
  <si>
    <t>Reverse transcriptase</t>
  </si>
  <si>
    <t>300 mM DTT</t>
  </si>
  <si>
    <t>Target primers/probe</t>
  </si>
  <si>
    <t>RNase-/DNase-free water</t>
  </si>
  <si>
    <t>Sample RNA input</t>
  </si>
  <si>
    <t>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</si>
</sst>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name val="Verdana"/>
      <family val="2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b/>
      <sz val="12"/>
      <color rgb="FF000000"/>
      <name val="Calibri"/>
      <family val="2"/>
    </font>
  </fonts>
  <fills count="6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</fills>
  <borders count="2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</borders>
  <cellStyleXfs count="4">
    <xf numFmtId="0" fontId="0" fillId="0" borderId="0"/>
    <xf numFmtId="0" fontId="2" fillId="0" borderId="0"/>
    <xf numFmtId="0" fontId="4" fillId="0" borderId="0"/>
    <xf numFmtId="0" fontId="1" fillId="0" borderId="0"/>
  </cellStyleXfs>
  <cellXfs count="81">
    <xf numFmtId="0" fontId="0" fillId="0" borderId="0" xfId="0"/>
    <xf numFmtId="0" fontId="3" fillId="3" borderId="1" xfId="0" applyFont="1" applyFill="1" applyBorder="1" applyAlignment="1">
      <alignment horizontal="center" vertical="center"/>
    </xf>
    <xf numFmtId="2" fontId="3" fillId="3" borderId="1" xfId="0" applyNumberFormat="1" applyFont="1" applyFill="1" applyBorder="1" applyAlignment="1">
      <alignment horizontal="center" vertical="center"/>
    </xf>
    <xf numFmtId="0" fontId="0" fillId="2" borderId="2" xfId="0" applyFill="1" applyBorder="1"/>
    <xf numFmtId="2" fontId="3" fillId="0" borderId="2" xfId="0" applyNumberFormat="1" applyFont="1" applyBorder="1" applyAlignment="1">
      <alignment horizontal="center" vertical="center"/>
    </xf>
    <xf numFmtId="2" fontId="3" fillId="2" borderId="2" xfId="0" applyNumberFormat="1" applyFont="1" applyFill="1" applyBorder="1" applyAlignment="1">
      <alignment horizontal="center"/>
    </xf>
    <xf numFmtId="0" fontId="2" fillId="0" borderId="0" xfId="1"/>
    <xf numFmtId="0" fontId="0" fillId="2" borderId="2" xfId="0" applyFill="1" applyBorder="1" applyAlignment="1">
      <alignment horizontal="center"/>
    </xf>
    <xf numFmtId="0" fontId="0" fillId="4" borderId="2" xfId="0" applyFill="1" applyBorder="1"/>
    <xf numFmtId="0" fontId="0" fillId="4" borderId="2" xfId="0" applyFill="1" applyBorder="1" applyAlignment="1">
      <alignment horizontal="center"/>
    </xf>
    <xf numFmtId="2" fontId="3" fillId="4" borderId="2" xfId="0" applyNumberFormat="1" applyFont="1" applyFill="1" applyBorder="1" applyAlignment="1">
      <alignment horizontal="center"/>
    </xf>
    <xf numFmtId="0" fontId="1" fillId="0" borderId="0" xfId="3"/>
    <xf numFmtId="0" fontId="1" fillId="2" borderId="0" xfId="3" applyFill="1"/>
    <xf numFmtId="0" fontId="1" fillId="4" borderId="0" xfId="3" applyFill="1"/>
    <xf numFmtId="0" fontId="5" fillId="0" borderId="5" xfId="3" applyFont="1" applyBorder="1"/>
    <xf numFmtId="0" fontId="5" fillId="0" borderId="6" xfId="3" applyFont="1" applyBorder="1"/>
    <xf numFmtId="0" fontId="5" fillId="0" borderId="7" xfId="3" applyFont="1" applyBorder="1"/>
    <xf numFmtId="0" fontId="5" fillId="0" borderId="8" xfId="3" applyFont="1" applyBorder="1"/>
    <xf numFmtId="0" fontId="6" fillId="2" borderId="9" xfId="3" applyFont="1" applyFill="1" applyBorder="1" applyAlignment="1">
      <alignment horizontal="center" vertical="center"/>
    </xf>
    <xf numFmtId="0" fontId="6" fillId="2" borderId="10" xfId="3" applyFont="1" applyFill="1" applyBorder="1" applyAlignment="1">
      <alignment horizontal="center" vertical="center"/>
    </xf>
    <xf numFmtId="0" fontId="1" fillId="4" borderId="9" xfId="3" applyFill="1" applyBorder="1" applyAlignment="1">
      <alignment horizontal="center" vertical="center"/>
    </xf>
    <xf numFmtId="0" fontId="1" fillId="4" borderId="7" xfId="3" applyFill="1" applyBorder="1" applyAlignment="1">
      <alignment horizontal="center" vertical="center"/>
    </xf>
    <xf numFmtId="0" fontId="6" fillId="0" borderId="9" xfId="3" applyFont="1" applyBorder="1" applyAlignment="1">
      <alignment horizontal="center" vertical="center"/>
    </xf>
    <xf numFmtId="0" fontId="1" fillId="0" borderId="9" xfId="3" applyBorder="1" applyAlignment="1">
      <alignment horizontal="center" vertical="center"/>
    </xf>
    <xf numFmtId="0" fontId="1" fillId="0" borderId="7" xfId="3" applyBorder="1" applyAlignment="1">
      <alignment horizontal="center" vertical="center"/>
    </xf>
    <xf numFmtId="0" fontId="7" fillId="2" borderId="5" xfId="3" applyFont="1" applyFill="1" applyBorder="1" applyAlignment="1">
      <alignment horizontal="center" vertical="center"/>
    </xf>
    <xf numFmtId="0" fontId="7" fillId="2" borderId="11" xfId="3" applyFont="1" applyFill="1" applyBorder="1" applyAlignment="1">
      <alignment horizontal="center" vertical="center"/>
    </xf>
    <xf numFmtId="0" fontId="1" fillId="4" borderId="5" xfId="3" applyFill="1" applyBorder="1" applyAlignment="1">
      <alignment horizontal="center" vertical="center"/>
    </xf>
    <xf numFmtId="0" fontId="7" fillId="4" borderId="12" xfId="3" applyFont="1" applyFill="1" applyBorder="1" applyAlignment="1">
      <alignment horizontal="center" vertical="center"/>
    </xf>
    <xf numFmtId="0" fontId="7" fillId="0" borderId="5" xfId="3" applyFont="1" applyBorder="1" applyAlignment="1">
      <alignment horizontal="center" vertical="center"/>
    </xf>
    <xf numFmtId="0" fontId="1" fillId="0" borderId="5" xfId="3" applyBorder="1" applyAlignment="1">
      <alignment horizontal="center" vertical="center"/>
    </xf>
    <xf numFmtId="0" fontId="7" fillId="2" borderId="13" xfId="3" applyFont="1" applyFill="1" applyBorder="1" applyAlignment="1">
      <alignment horizontal="center" vertical="center"/>
    </xf>
    <xf numFmtId="49" fontId="7" fillId="2" borderId="3" xfId="3" applyNumberFormat="1" applyFont="1" applyFill="1" applyBorder="1" applyAlignment="1">
      <alignment horizontal="center" vertical="center"/>
    </xf>
    <xf numFmtId="0" fontId="1" fillId="4" borderId="13" xfId="3" applyFill="1" applyBorder="1" applyAlignment="1">
      <alignment horizontal="center" vertical="center"/>
    </xf>
    <xf numFmtId="0" fontId="1" fillId="4" borderId="14" xfId="3" applyFill="1" applyBorder="1" applyAlignment="1">
      <alignment horizontal="center" vertical="center"/>
    </xf>
    <xf numFmtId="0" fontId="7" fillId="0" borderId="13" xfId="3" applyFont="1" applyBorder="1" applyAlignment="1">
      <alignment horizontal="center" vertical="center"/>
    </xf>
    <xf numFmtId="0" fontId="1" fillId="0" borderId="13" xfId="3" applyBorder="1" applyAlignment="1">
      <alignment horizontal="center" vertical="center"/>
    </xf>
    <xf numFmtId="0" fontId="5" fillId="0" borderId="15" xfId="3" applyFont="1" applyBorder="1"/>
    <xf numFmtId="0" fontId="7" fillId="2" borderId="16" xfId="3" applyFont="1" applyFill="1" applyBorder="1" applyAlignment="1">
      <alignment horizontal="center" vertical="center"/>
    </xf>
    <xf numFmtId="0" fontId="7" fillId="2" borderId="17" xfId="3" applyFont="1" applyFill="1" applyBorder="1" applyAlignment="1">
      <alignment horizontal="center" vertical="center"/>
    </xf>
    <xf numFmtId="0" fontId="1" fillId="4" borderId="16" xfId="3" applyFill="1" applyBorder="1" applyAlignment="1">
      <alignment horizontal="center" vertical="center"/>
    </xf>
    <xf numFmtId="0" fontId="7" fillId="4" borderId="18" xfId="3" applyFont="1" applyFill="1" applyBorder="1" applyAlignment="1">
      <alignment horizontal="center" vertical="center"/>
    </xf>
    <xf numFmtId="0" fontId="7" fillId="0" borderId="16" xfId="3" applyFont="1" applyBorder="1" applyAlignment="1">
      <alignment horizontal="center" vertical="center"/>
    </xf>
    <xf numFmtId="0" fontId="1" fillId="0" borderId="16" xfId="3" applyBorder="1" applyAlignment="1">
      <alignment horizontal="center" vertical="center"/>
    </xf>
    <xf numFmtId="0" fontId="1" fillId="0" borderId="0" xfId="3" applyAlignment="1">
      <alignment horizontal="center" vertical="center"/>
    </xf>
    <xf numFmtId="0" fontId="5" fillId="0" borderId="0" xfId="3" applyFont="1"/>
    <xf numFmtId="0" fontId="5" fillId="0" borderId="6" xfId="3" applyFont="1" applyBorder="1" applyAlignment="1">
      <alignment horizontal="center" vertical="center"/>
    </xf>
    <xf numFmtId="0" fontId="6" fillId="2" borderId="5" xfId="3" applyFont="1" applyFill="1" applyBorder="1" applyAlignment="1">
      <alignment horizontal="center" vertical="center"/>
    </xf>
    <xf numFmtId="0" fontId="6" fillId="2" borderId="19" xfId="3" applyFont="1" applyFill="1" applyBorder="1" applyAlignment="1">
      <alignment horizontal="center" vertical="center"/>
    </xf>
    <xf numFmtId="0" fontId="6" fillId="2" borderId="11" xfId="3" applyFont="1" applyFill="1" applyBorder="1" applyAlignment="1">
      <alignment horizontal="center" vertical="center"/>
    </xf>
    <xf numFmtId="0" fontId="1" fillId="4" borderId="19" xfId="3" applyFill="1" applyBorder="1" applyAlignment="1">
      <alignment horizontal="center" vertical="center"/>
    </xf>
    <xf numFmtId="0" fontId="1" fillId="4" borderId="12" xfId="3" applyFill="1" applyBorder="1" applyAlignment="1">
      <alignment horizontal="center" vertical="center"/>
    </xf>
    <xf numFmtId="0" fontId="7" fillId="2" borderId="2" xfId="3" applyFont="1" applyFill="1" applyBorder="1" applyAlignment="1">
      <alignment horizontal="center" vertical="center"/>
    </xf>
    <xf numFmtId="0" fontId="7" fillId="2" borderId="3" xfId="3" applyFont="1" applyFill="1" applyBorder="1" applyAlignment="1">
      <alignment horizontal="center" vertical="center"/>
    </xf>
    <xf numFmtId="0" fontId="7" fillId="4" borderId="2" xfId="3" applyFont="1" applyFill="1" applyBorder="1" applyAlignment="1">
      <alignment horizontal="center" vertical="center"/>
    </xf>
    <xf numFmtId="0" fontId="1" fillId="4" borderId="2" xfId="3" applyFill="1" applyBorder="1" applyAlignment="1">
      <alignment horizontal="center" vertical="center"/>
    </xf>
    <xf numFmtId="0" fontId="7" fillId="4" borderId="14" xfId="3" applyFont="1" applyFill="1" applyBorder="1" applyAlignment="1">
      <alignment horizontal="center" vertical="center"/>
    </xf>
    <xf numFmtId="0" fontId="7" fillId="4" borderId="13" xfId="3" applyFont="1" applyFill="1" applyBorder="1" applyAlignment="1">
      <alignment horizontal="center" vertical="center"/>
    </xf>
    <xf numFmtId="0" fontId="7" fillId="2" borderId="20" xfId="3" applyFont="1" applyFill="1" applyBorder="1" applyAlignment="1">
      <alignment horizontal="center" vertical="center"/>
    </xf>
    <xf numFmtId="0" fontId="7" fillId="4" borderId="20" xfId="3" applyFont="1" applyFill="1" applyBorder="1" applyAlignment="1">
      <alignment horizontal="center" vertical="center"/>
    </xf>
    <xf numFmtId="0" fontId="1" fillId="4" borderId="20" xfId="3" applyFill="1" applyBorder="1" applyAlignment="1">
      <alignment horizontal="center" vertical="center"/>
    </xf>
    <xf numFmtId="0" fontId="7" fillId="4" borderId="16" xfId="3" applyFont="1" applyFill="1" applyBorder="1" applyAlignment="1">
      <alignment horizontal="center" vertical="center"/>
    </xf>
    <xf numFmtId="0" fontId="1" fillId="0" borderId="9" xfId="3" applyBorder="1"/>
    <xf numFmtId="0" fontId="6" fillId="0" borderId="6" xfId="3" applyFont="1" applyBorder="1"/>
    <xf numFmtId="0" fontId="6" fillId="0" borderId="19" xfId="3" applyFont="1" applyBorder="1"/>
    <xf numFmtId="0" fontId="6" fillId="0" borderId="12" xfId="3" applyFont="1" applyBorder="1"/>
    <xf numFmtId="0" fontId="6" fillId="0" borderId="0" xfId="3" applyFont="1"/>
    <xf numFmtId="0" fontId="5" fillId="0" borderId="12" xfId="3" applyFont="1" applyBorder="1"/>
    <xf numFmtId="0" fontId="7" fillId="0" borderId="4" xfId="3" applyFont="1" applyBorder="1"/>
    <xf numFmtId="0" fontId="7" fillId="5" borderId="14" xfId="3" applyFont="1" applyFill="1" applyBorder="1"/>
    <xf numFmtId="0" fontId="7" fillId="0" borderId="0" xfId="3" applyFont="1"/>
    <xf numFmtId="0" fontId="5" fillId="0" borderId="13" xfId="3" applyFont="1" applyBorder="1"/>
    <xf numFmtId="0" fontId="5" fillId="0" borderId="14" xfId="3" applyFont="1" applyBorder="1"/>
    <xf numFmtId="0" fontId="7" fillId="5" borderId="4" xfId="3" applyFont="1" applyFill="1" applyBorder="1"/>
    <xf numFmtId="0" fontId="5" fillId="0" borderId="16" xfId="3" applyFont="1" applyBorder="1"/>
    <xf numFmtId="0" fontId="5" fillId="0" borderId="18" xfId="3" applyFont="1" applyBorder="1"/>
    <xf numFmtId="0" fontId="7" fillId="0" borderId="21" xfId="3" applyFont="1" applyBorder="1"/>
    <xf numFmtId="0" fontId="7" fillId="0" borderId="18" xfId="3" applyFont="1" applyBorder="1"/>
    <xf numFmtId="0" fontId="6" fillId="0" borderId="0" xfId="3" applyFont="1" applyAlignment="1">
      <alignment horizontal="center"/>
    </xf>
    <xf numFmtId="0" fontId="8" fillId="0" borderId="0" xfId="3" applyFont="1" applyAlignment="1">
      <alignment horizontal="center"/>
    </xf>
    <xf numFmtId="0" fontId="8" fillId="0" borderId="0" xfId="3" applyFont="1" applyAlignment="1">
      <alignment horizontal="center" wrapText="1"/>
    </xf>
  </cellXfs>
  <cellStyles count="4">
    <cellStyle name="Normal" xfId="0" builtinId="0"/>
    <cellStyle name="Normal 2" xfId="1" xr:uid="{1C4AADE8-AB74-4143-8541-7C992DD937E4}"/>
    <cellStyle name="Normal 3" xfId="2" xr:uid="{CA68F029-0433-B042-B9DA-5BC29045B963}"/>
    <cellStyle name="Normal 4" xfId="3" xr:uid="{5CF4FF44-B530-224E-8728-F57096319CCC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2</xdr:row>
      <xdr:rowOff>88900</xdr:rowOff>
    </xdr:from>
    <xdr:to>
      <xdr:col>11</xdr:col>
      <xdr:colOff>800100</xdr:colOff>
      <xdr:row>31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849C09-0F4B-C84E-9675-F77D989DCD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0900" y="469900"/>
          <a:ext cx="9029700" cy="5461000"/>
        </a:xfrm>
        <a:prstGeom prst="rect">
          <a:avLst/>
        </a:prstGeom>
      </xdr:spPr>
    </xdr:pic>
    <xdr:clientData/>
  </xdr:twoCellAnchor>
  <xdr:twoCellAnchor editAs="oneCell">
    <xdr:from>
      <xdr:col>12</xdr:col>
      <xdr:colOff>342900</xdr:colOff>
      <xdr:row>6</xdr:row>
      <xdr:rowOff>177800</xdr:rowOff>
    </xdr:from>
    <xdr:to>
      <xdr:col>23</xdr:col>
      <xdr:colOff>292100</xdr:colOff>
      <xdr:row>23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B554C8E-D080-9648-A44A-52FFD5D09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248900" y="1320800"/>
          <a:ext cx="9029700" cy="3073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A09727-9CC7-6B4C-B367-EC63E4B5A30C}">
  <dimension ref="B2:E34"/>
  <sheetViews>
    <sheetView showGridLines="0" zoomScale="130" zoomScaleNormal="130" workbookViewId="0">
      <selection activeCell="E11" sqref="E11"/>
    </sheetView>
  </sheetViews>
  <sheetFormatPr defaultColWidth="10.85546875" defaultRowHeight="15" x14ac:dyDescent="0.25"/>
  <cols>
    <col min="3" max="3" width="13.42578125" bestFit="1" customWidth="1"/>
    <col min="5" max="5" width="30.85546875" bestFit="1" customWidth="1"/>
  </cols>
  <sheetData>
    <row r="2" spans="2:5" x14ac:dyDescent="0.25">
      <c r="B2" s="1" t="s">
        <v>0</v>
      </c>
      <c r="C2" s="1" t="s">
        <v>1</v>
      </c>
      <c r="D2" s="1" t="s">
        <v>2</v>
      </c>
      <c r="E2" s="2" t="s">
        <v>106</v>
      </c>
    </row>
    <row r="3" spans="2:5" x14ac:dyDescent="0.25">
      <c r="B3" s="3" t="s">
        <v>65</v>
      </c>
      <c r="C3" s="7" t="s">
        <v>158</v>
      </c>
      <c r="D3" s="3" t="s">
        <v>90</v>
      </c>
      <c r="E3" s="5">
        <v>7.7936790466308592</v>
      </c>
    </row>
    <row r="4" spans="2:5" x14ac:dyDescent="0.25">
      <c r="B4" s="8" t="s">
        <v>89</v>
      </c>
      <c r="C4" s="9" t="s">
        <v>158</v>
      </c>
      <c r="D4" s="8" t="s">
        <v>66</v>
      </c>
      <c r="E4" s="10">
        <v>4.0896266937255801</v>
      </c>
    </row>
    <row r="5" spans="2:5" x14ac:dyDescent="0.25">
      <c r="B5" s="3" t="s">
        <v>72</v>
      </c>
      <c r="C5" s="7" t="s">
        <v>159</v>
      </c>
      <c r="D5" s="3" t="s">
        <v>90</v>
      </c>
      <c r="E5" s="5">
        <v>4.5416267395019601</v>
      </c>
    </row>
    <row r="6" spans="2:5" x14ac:dyDescent="0.25">
      <c r="B6" s="8" t="s">
        <v>91</v>
      </c>
      <c r="C6" s="9" t="s">
        <v>159</v>
      </c>
      <c r="D6" s="8" t="s">
        <v>66</v>
      </c>
      <c r="E6" s="10">
        <v>3.4214073181152402</v>
      </c>
    </row>
    <row r="7" spans="2:5" x14ac:dyDescent="0.25">
      <c r="B7" s="3" t="s">
        <v>73</v>
      </c>
      <c r="C7" s="7" t="s">
        <v>160</v>
      </c>
      <c r="D7" s="3" t="s">
        <v>90</v>
      </c>
      <c r="E7" s="5">
        <v>7.3184089660644602</v>
      </c>
    </row>
    <row r="8" spans="2:5" x14ac:dyDescent="0.25">
      <c r="B8" s="8" t="s">
        <v>92</v>
      </c>
      <c r="C8" s="9" t="s">
        <v>160</v>
      </c>
      <c r="D8" s="8" t="s">
        <v>66</v>
      </c>
      <c r="E8" s="10">
        <v>2.7706106185913</v>
      </c>
    </row>
    <row r="9" spans="2:5" x14ac:dyDescent="0.25">
      <c r="B9" s="3" t="s">
        <v>74</v>
      </c>
      <c r="C9" s="7" t="s">
        <v>161</v>
      </c>
      <c r="D9" s="3" t="s">
        <v>90</v>
      </c>
      <c r="E9" s="5">
        <v>4.4619995117187603</v>
      </c>
    </row>
    <row r="10" spans="2:5" x14ac:dyDescent="0.25">
      <c r="B10" s="8" t="s">
        <v>93</v>
      </c>
      <c r="C10" s="9" t="s">
        <v>161</v>
      </c>
      <c r="D10" s="8" t="s">
        <v>66</v>
      </c>
      <c r="E10" s="10" t="s">
        <v>172</v>
      </c>
    </row>
    <row r="11" spans="2:5" x14ac:dyDescent="0.25">
      <c r="B11" s="3" t="s">
        <v>75</v>
      </c>
      <c r="C11" s="7" t="s">
        <v>162</v>
      </c>
      <c r="D11" s="3" t="s">
        <v>90</v>
      </c>
      <c r="E11" s="5">
        <v>8.4670120239257791</v>
      </c>
    </row>
    <row r="12" spans="2:5" x14ac:dyDescent="0.25">
      <c r="B12" s="8" t="s">
        <v>94</v>
      </c>
      <c r="C12" s="9" t="s">
        <v>162</v>
      </c>
      <c r="D12" s="8" t="s">
        <v>66</v>
      </c>
      <c r="E12" s="10">
        <v>3.8933422088622995</v>
      </c>
    </row>
    <row r="13" spans="2:5" x14ac:dyDescent="0.25">
      <c r="B13" s="3" t="s">
        <v>76</v>
      </c>
      <c r="C13" s="7" t="s">
        <v>163</v>
      </c>
      <c r="D13" s="3" t="s">
        <v>90</v>
      </c>
      <c r="E13" s="5">
        <v>6.4076789855956999</v>
      </c>
    </row>
    <row r="14" spans="2:5" x14ac:dyDescent="0.25">
      <c r="B14" s="8" t="s">
        <v>95</v>
      </c>
      <c r="C14" s="9" t="s">
        <v>163</v>
      </c>
      <c r="D14" s="8" t="s">
        <v>66</v>
      </c>
      <c r="E14" s="10">
        <v>3.7899089813232401</v>
      </c>
    </row>
    <row r="15" spans="2:5" x14ac:dyDescent="0.25">
      <c r="B15" s="3" t="s">
        <v>77</v>
      </c>
      <c r="C15" s="7" t="s">
        <v>164</v>
      </c>
      <c r="D15" s="3" t="s">
        <v>90</v>
      </c>
      <c r="E15" s="5">
        <v>6.9921890258789006</v>
      </c>
    </row>
    <row r="16" spans="2:5" x14ac:dyDescent="0.25">
      <c r="B16" s="8" t="s">
        <v>96</v>
      </c>
      <c r="C16" s="9" t="s">
        <v>164</v>
      </c>
      <c r="D16" s="8" t="s">
        <v>66</v>
      </c>
      <c r="E16" s="10">
        <v>4.2505966186523398</v>
      </c>
    </row>
    <row r="17" spans="2:5" x14ac:dyDescent="0.25">
      <c r="B17" s="3" t="s">
        <v>78</v>
      </c>
      <c r="C17" s="7" t="s">
        <v>165</v>
      </c>
      <c r="D17" s="3" t="s">
        <v>90</v>
      </c>
      <c r="E17" s="5">
        <v>7.2257392883300797</v>
      </c>
    </row>
    <row r="18" spans="2:5" x14ac:dyDescent="0.25">
      <c r="B18" s="8" t="s">
        <v>97</v>
      </c>
      <c r="C18" s="9" t="s">
        <v>165</v>
      </c>
      <c r="D18" s="8" t="s">
        <v>66</v>
      </c>
      <c r="E18" s="10">
        <v>7.8847534179687599</v>
      </c>
    </row>
    <row r="19" spans="2:5" x14ac:dyDescent="0.25">
      <c r="B19" s="3" t="s">
        <v>80</v>
      </c>
      <c r="C19" s="7" t="s">
        <v>166</v>
      </c>
      <c r="D19" s="3" t="s">
        <v>90</v>
      </c>
      <c r="E19" s="5">
        <v>7.1394287109374996</v>
      </c>
    </row>
    <row r="20" spans="2:5" x14ac:dyDescent="0.25">
      <c r="B20" s="8" t="s">
        <v>99</v>
      </c>
      <c r="C20" s="9" t="s">
        <v>166</v>
      </c>
      <c r="D20" s="8" t="s">
        <v>66</v>
      </c>
      <c r="E20" s="10">
        <v>5.9471588134765598</v>
      </c>
    </row>
    <row r="21" spans="2:5" x14ac:dyDescent="0.25">
      <c r="B21" s="3" t="s">
        <v>81</v>
      </c>
      <c r="C21" s="7" t="s">
        <v>167</v>
      </c>
      <c r="D21" s="3" t="s">
        <v>90</v>
      </c>
      <c r="E21" s="5">
        <v>7.05718688964844</v>
      </c>
    </row>
    <row r="22" spans="2:5" x14ac:dyDescent="0.25">
      <c r="B22" s="8" t="s">
        <v>100</v>
      </c>
      <c r="C22" s="9" t="s">
        <v>167</v>
      </c>
      <c r="D22" s="8" t="s">
        <v>66</v>
      </c>
      <c r="E22" s="10">
        <v>6.2923389434814405</v>
      </c>
    </row>
    <row r="23" spans="2:5" x14ac:dyDescent="0.25">
      <c r="B23" s="3" t="s">
        <v>82</v>
      </c>
      <c r="C23" s="7" t="s">
        <v>168</v>
      </c>
      <c r="D23" s="3" t="s">
        <v>90</v>
      </c>
      <c r="E23" s="5">
        <v>6.9202278137207003</v>
      </c>
    </row>
    <row r="24" spans="2:5" x14ac:dyDescent="0.25">
      <c r="B24" s="8" t="s">
        <v>101</v>
      </c>
      <c r="C24" s="9" t="s">
        <v>168</v>
      </c>
      <c r="D24" s="8" t="s">
        <v>66</v>
      </c>
      <c r="E24" s="10">
        <v>3.9346843719482401</v>
      </c>
    </row>
    <row r="25" spans="2:5" x14ac:dyDescent="0.25">
      <c r="B25" s="3" t="s">
        <v>83</v>
      </c>
      <c r="C25" s="7" t="s">
        <v>169</v>
      </c>
      <c r="D25" s="3" t="s">
        <v>90</v>
      </c>
      <c r="E25" s="5">
        <v>4.7153133392333997</v>
      </c>
    </row>
    <row r="26" spans="2:5" x14ac:dyDescent="0.25">
      <c r="B26" s="8" t="s">
        <v>102</v>
      </c>
      <c r="C26" s="9" t="s">
        <v>169</v>
      </c>
      <c r="D26" s="8" t="s">
        <v>66</v>
      </c>
      <c r="E26" s="10">
        <v>3.3019279479980397</v>
      </c>
    </row>
    <row r="27" spans="2:5" x14ac:dyDescent="0.25">
      <c r="B27" s="3" t="s">
        <v>84</v>
      </c>
      <c r="C27" s="7" t="s">
        <v>170</v>
      </c>
      <c r="D27" s="3" t="s">
        <v>90</v>
      </c>
      <c r="E27" s="5">
        <v>9.3238975524902408</v>
      </c>
    </row>
    <row r="28" spans="2:5" x14ac:dyDescent="0.25">
      <c r="B28" s="8" t="s">
        <v>103</v>
      </c>
      <c r="C28" s="9" t="s">
        <v>170</v>
      </c>
      <c r="D28" s="8" t="s">
        <v>66</v>
      </c>
      <c r="E28" s="10">
        <v>6.0336875915527397</v>
      </c>
    </row>
    <row r="29" spans="2:5" x14ac:dyDescent="0.25">
      <c r="B29" s="3" t="s">
        <v>85</v>
      </c>
      <c r="C29" s="7" t="s">
        <v>171</v>
      </c>
      <c r="D29" s="3" t="s">
        <v>90</v>
      </c>
      <c r="E29" s="5">
        <v>6.4312850952148395</v>
      </c>
    </row>
    <row r="30" spans="2:5" x14ac:dyDescent="0.25">
      <c r="B30" s="8" t="s">
        <v>104</v>
      </c>
      <c r="C30" s="9" t="s">
        <v>171</v>
      </c>
      <c r="D30" s="8" t="s">
        <v>66</v>
      </c>
      <c r="E30" s="10">
        <v>2.9835050582885798</v>
      </c>
    </row>
    <row r="31" spans="2:5" x14ac:dyDescent="0.25">
      <c r="B31" s="3" t="s">
        <v>79</v>
      </c>
      <c r="C31" s="7" t="s">
        <v>86</v>
      </c>
      <c r="D31" s="3" t="s">
        <v>90</v>
      </c>
      <c r="E31" s="5">
        <v>0.47688312530517596</v>
      </c>
    </row>
    <row r="32" spans="2:5" x14ac:dyDescent="0.25">
      <c r="B32" s="8" t="s">
        <v>98</v>
      </c>
      <c r="C32" s="9" t="s">
        <v>86</v>
      </c>
      <c r="D32" s="8" t="s">
        <v>66</v>
      </c>
      <c r="E32" s="10">
        <v>0</v>
      </c>
    </row>
    <row r="33" spans="2:5" x14ac:dyDescent="0.25">
      <c r="B33" s="3" t="s">
        <v>87</v>
      </c>
      <c r="C33" s="7" t="s">
        <v>88</v>
      </c>
      <c r="D33" s="3" t="s">
        <v>90</v>
      </c>
      <c r="E33" s="5">
        <v>32.390936279296803</v>
      </c>
    </row>
    <row r="34" spans="2:5" x14ac:dyDescent="0.25">
      <c r="B34" s="8" t="s">
        <v>105</v>
      </c>
      <c r="C34" s="9" t="s">
        <v>88</v>
      </c>
      <c r="D34" s="8" t="s">
        <v>66</v>
      </c>
      <c r="E34" s="10">
        <v>27.216802978515602</v>
      </c>
    </row>
  </sheetData>
  <autoFilter ref="B2:E2" xr:uid="{BE4C13B4-9CF4-C543-8589-61D70D2F1238}">
    <sortState xmlns:xlrd2="http://schemas.microsoft.com/office/spreadsheetml/2017/richdata2" ref="B3:E34">
      <sortCondition ref="C2:C34"/>
    </sortState>
  </autoFilter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F199B5-6E49-47F1-9C9A-0A0DBD788B1F}">
  <dimension ref="B1:D17"/>
  <sheetViews>
    <sheetView showGridLines="0" zoomScale="89" zoomScaleNormal="89" workbookViewId="0">
      <selection activeCell="B1" sqref="B1:D17"/>
    </sheetView>
  </sheetViews>
  <sheetFormatPr defaultColWidth="10.85546875" defaultRowHeight="15" x14ac:dyDescent="0.25"/>
  <cols>
    <col min="2" max="2" width="13.42578125" bestFit="1" customWidth="1"/>
    <col min="3" max="3" width="30.85546875" bestFit="1" customWidth="1"/>
  </cols>
  <sheetData>
    <row r="1" spans="2:4" x14ac:dyDescent="0.25">
      <c r="C1" s="3" t="s">
        <v>90</v>
      </c>
      <c r="D1" s="8" t="s">
        <v>66</v>
      </c>
    </row>
    <row r="2" spans="2:4" x14ac:dyDescent="0.25">
      <c r="B2" s="7" t="s">
        <v>158</v>
      </c>
      <c r="C2" s="5">
        <v>7.7936790466308592</v>
      </c>
      <c r="D2" s="10">
        <v>4.0896266937255801</v>
      </c>
    </row>
    <row r="3" spans="2:4" x14ac:dyDescent="0.25">
      <c r="B3" s="7" t="s">
        <v>159</v>
      </c>
      <c r="C3" s="5">
        <v>4.5416267395019601</v>
      </c>
      <c r="D3" s="10">
        <v>3.4214073181152402</v>
      </c>
    </row>
    <row r="4" spans="2:4" x14ac:dyDescent="0.25">
      <c r="B4" s="7" t="s">
        <v>160</v>
      </c>
      <c r="C4" s="5">
        <v>7.3184089660644602</v>
      </c>
      <c r="D4" s="10">
        <v>2.7706106185913</v>
      </c>
    </row>
    <row r="5" spans="2:4" x14ac:dyDescent="0.25">
      <c r="B5" s="7" t="s">
        <v>161</v>
      </c>
      <c r="C5" s="5">
        <v>4.4619995117187603</v>
      </c>
      <c r="D5" s="10" t="s">
        <v>172</v>
      </c>
    </row>
    <row r="6" spans="2:4" x14ac:dyDescent="0.25">
      <c r="B6" s="7" t="s">
        <v>162</v>
      </c>
      <c r="C6" s="5">
        <v>8.4670120239257791</v>
      </c>
      <c r="D6" s="10">
        <v>3.8933422088622995</v>
      </c>
    </row>
    <row r="7" spans="2:4" x14ac:dyDescent="0.25">
      <c r="B7" s="7" t="s">
        <v>163</v>
      </c>
      <c r="C7" s="5">
        <v>6.4076789855956999</v>
      </c>
      <c r="D7" s="10">
        <v>3.7899089813232401</v>
      </c>
    </row>
    <row r="8" spans="2:4" x14ac:dyDescent="0.25">
      <c r="B8" s="7" t="s">
        <v>164</v>
      </c>
      <c r="C8" s="5">
        <v>6.9921890258789006</v>
      </c>
      <c r="D8" s="10">
        <v>4.2505966186523398</v>
      </c>
    </row>
    <row r="9" spans="2:4" x14ac:dyDescent="0.25">
      <c r="B9" s="7" t="s">
        <v>165</v>
      </c>
      <c r="C9" s="5">
        <v>7.2257392883300797</v>
      </c>
      <c r="D9" s="10">
        <v>7.8847534179687599</v>
      </c>
    </row>
    <row r="10" spans="2:4" x14ac:dyDescent="0.25">
      <c r="B10" s="7" t="s">
        <v>166</v>
      </c>
      <c r="C10" s="5">
        <v>7.1394287109374996</v>
      </c>
      <c r="D10" s="10">
        <v>5.9471588134765598</v>
      </c>
    </row>
    <row r="11" spans="2:4" x14ac:dyDescent="0.25">
      <c r="B11" s="7" t="s">
        <v>167</v>
      </c>
      <c r="C11" s="5">
        <v>7.05718688964844</v>
      </c>
      <c r="D11" s="10">
        <v>6.2923389434814405</v>
      </c>
    </row>
    <row r="12" spans="2:4" x14ac:dyDescent="0.25">
      <c r="B12" s="7" t="s">
        <v>168</v>
      </c>
      <c r="C12" s="5">
        <v>6.9202278137207003</v>
      </c>
      <c r="D12" s="10">
        <v>3.9346843719482401</v>
      </c>
    </row>
    <row r="13" spans="2:4" x14ac:dyDescent="0.25">
      <c r="B13" s="7" t="s">
        <v>169</v>
      </c>
      <c r="C13" s="5">
        <v>4.7153133392333997</v>
      </c>
      <c r="D13" s="10">
        <v>3.3019279479980397</v>
      </c>
    </row>
    <row r="14" spans="2:4" x14ac:dyDescent="0.25">
      <c r="B14" s="7" t="s">
        <v>170</v>
      </c>
      <c r="C14" s="5">
        <v>9.3238975524902408</v>
      </c>
      <c r="D14" s="10">
        <v>6.0336875915527397</v>
      </c>
    </row>
    <row r="15" spans="2:4" x14ac:dyDescent="0.25">
      <c r="B15" s="7" t="s">
        <v>171</v>
      </c>
      <c r="C15" s="5">
        <v>6.4312850952148395</v>
      </c>
      <c r="D15" s="10">
        <v>2.9835050582885798</v>
      </c>
    </row>
    <row r="16" spans="2:4" x14ac:dyDescent="0.25">
      <c r="B16" s="7" t="s">
        <v>86</v>
      </c>
      <c r="C16" s="5">
        <v>0.47688312530517596</v>
      </c>
      <c r="D16" s="10">
        <v>0</v>
      </c>
    </row>
    <row r="17" spans="2:4" x14ac:dyDescent="0.25">
      <c r="B17" s="7" t="s">
        <v>88</v>
      </c>
      <c r="C17" s="5">
        <v>32.390936279296803</v>
      </c>
      <c r="D17" s="10">
        <v>27.216802978515602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DE1072-4B93-C947-990E-BD4D54DCD806}">
  <dimension ref="A1:BN33"/>
  <sheetViews>
    <sheetView tabSelected="1" workbookViewId="0">
      <selection activeCell="H9" sqref="H9"/>
    </sheetView>
  </sheetViews>
  <sheetFormatPr defaultColWidth="10.85546875" defaultRowHeight="15.75" x14ac:dyDescent="0.25"/>
  <cols>
    <col min="1" max="16384" width="10.85546875" style="11"/>
  </cols>
  <sheetData>
    <row r="1" spans="1:66" x14ac:dyDescent="0.25">
      <c r="A1" s="11" t="s">
        <v>0</v>
      </c>
      <c r="B1" s="11" t="s">
        <v>1</v>
      </c>
      <c r="C1" s="11" t="s">
        <v>2</v>
      </c>
      <c r="D1" s="4" t="s">
        <v>106</v>
      </c>
      <c r="E1" s="11" t="s">
        <v>3</v>
      </c>
      <c r="F1" s="11" t="s">
        <v>4</v>
      </c>
      <c r="G1" s="11" t="s">
        <v>5</v>
      </c>
      <c r="H1" s="11" t="s">
        <v>6</v>
      </c>
      <c r="I1" s="11" t="s">
        <v>7</v>
      </c>
      <c r="J1" s="11" t="s">
        <v>8</v>
      </c>
      <c r="K1" s="11" t="s">
        <v>9</v>
      </c>
      <c r="L1" s="11" t="s">
        <v>10</v>
      </c>
      <c r="M1" s="11" t="s">
        <v>11</v>
      </c>
      <c r="N1" s="11" t="s">
        <v>12</v>
      </c>
      <c r="O1" s="11" t="s">
        <v>13</v>
      </c>
      <c r="P1" s="11" t="s">
        <v>14</v>
      </c>
      <c r="Q1" s="11" t="s">
        <v>15</v>
      </c>
      <c r="R1" s="11" t="s">
        <v>16</v>
      </c>
      <c r="S1" s="11" t="s">
        <v>17</v>
      </c>
      <c r="T1" s="11" t="s">
        <v>18</v>
      </c>
      <c r="U1" s="11" t="s">
        <v>19</v>
      </c>
      <c r="V1" s="11" t="s">
        <v>20</v>
      </c>
      <c r="W1" s="11" t="s">
        <v>21</v>
      </c>
      <c r="X1" s="11" t="s">
        <v>22</v>
      </c>
      <c r="Y1" s="11" t="s">
        <v>23</v>
      </c>
      <c r="Z1" s="11" t="s">
        <v>24</v>
      </c>
      <c r="AA1" s="11" t="s">
        <v>25</v>
      </c>
      <c r="AB1" s="11" t="s">
        <v>26</v>
      </c>
      <c r="AC1" s="11" t="s">
        <v>27</v>
      </c>
      <c r="AD1" s="11" t="s">
        <v>28</v>
      </c>
      <c r="AE1" s="11" t="s">
        <v>29</v>
      </c>
      <c r="AF1" s="11" t="s">
        <v>30</v>
      </c>
      <c r="AG1" s="11" t="s">
        <v>31</v>
      </c>
      <c r="AH1" s="11" t="s">
        <v>32</v>
      </c>
      <c r="AI1" s="11" t="s">
        <v>33</v>
      </c>
      <c r="AJ1" s="11" t="s">
        <v>34</v>
      </c>
      <c r="AK1" s="11" t="s">
        <v>35</v>
      </c>
      <c r="AL1" s="11" t="s">
        <v>36</v>
      </c>
      <c r="AM1" s="11" t="s">
        <v>37</v>
      </c>
      <c r="AN1" s="11" t="s">
        <v>38</v>
      </c>
      <c r="AO1" s="11" t="s">
        <v>39</v>
      </c>
      <c r="AP1" s="11" t="s">
        <v>40</v>
      </c>
      <c r="AQ1" s="11" t="s">
        <v>41</v>
      </c>
      <c r="AR1" s="11" t="s">
        <v>42</v>
      </c>
      <c r="AS1" s="11" t="s">
        <v>43</v>
      </c>
      <c r="AT1" s="11" t="s">
        <v>44</v>
      </c>
      <c r="AU1" s="11" t="s">
        <v>45</v>
      </c>
      <c r="AV1" s="11" t="s">
        <v>46</v>
      </c>
      <c r="AW1" s="11" t="s">
        <v>47</v>
      </c>
      <c r="AX1" s="11" t="s">
        <v>48</v>
      </c>
      <c r="AY1" s="11" t="s">
        <v>49</v>
      </c>
      <c r="AZ1" s="11" t="s">
        <v>50</v>
      </c>
      <c r="BA1" s="11" t="s">
        <v>51</v>
      </c>
      <c r="BB1" s="11" t="s">
        <v>52</v>
      </c>
      <c r="BC1" s="11" t="s">
        <v>53</v>
      </c>
      <c r="BD1" s="11" t="s">
        <v>54</v>
      </c>
      <c r="BE1" s="11" t="s">
        <v>55</v>
      </c>
      <c r="BF1" s="11" t="s">
        <v>56</v>
      </c>
      <c r="BG1" s="11" t="s">
        <v>57</v>
      </c>
      <c r="BH1" s="11" t="s">
        <v>58</v>
      </c>
      <c r="BI1" s="11" t="s">
        <v>59</v>
      </c>
      <c r="BJ1" s="11" t="s">
        <v>60</v>
      </c>
      <c r="BK1" s="11" t="s">
        <v>61</v>
      </c>
      <c r="BL1" s="11" t="s">
        <v>62</v>
      </c>
      <c r="BM1" s="11" t="s">
        <v>63</v>
      </c>
      <c r="BN1" s="11" t="s">
        <v>64</v>
      </c>
    </row>
    <row r="2" spans="1:66" s="12" customFormat="1" x14ac:dyDescent="0.25">
      <c r="A2" s="12" t="s">
        <v>65</v>
      </c>
      <c r="B2" s="12" t="s">
        <v>158</v>
      </c>
      <c r="C2" s="12" t="s">
        <v>90</v>
      </c>
      <c r="D2" s="12">
        <f t="shared" ref="D2:D33" si="0">L2/5</f>
        <v>7.7936790466308592</v>
      </c>
      <c r="E2" s="12">
        <v>1.94841980934143</v>
      </c>
      <c r="F2" s="12" t="s">
        <v>67</v>
      </c>
      <c r="G2" s="12" t="s">
        <v>68</v>
      </c>
      <c r="H2" s="12" t="s">
        <v>69</v>
      </c>
      <c r="I2" s="12" t="s">
        <v>69</v>
      </c>
      <c r="J2" s="12" t="s">
        <v>70</v>
      </c>
      <c r="K2" s="12" t="s">
        <v>71</v>
      </c>
      <c r="L2" s="12">
        <v>38.968395233154297</v>
      </c>
      <c r="O2" s="12">
        <v>2.8003680706024201</v>
      </c>
      <c r="P2" s="12">
        <v>1.29001748561859</v>
      </c>
      <c r="Q2" s="12">
        <v>15712</v>
      </c>
      <c r="R2" s="12">
        <v>26</v>
      </c>
      <c r="S2" s="12">
        <v>15686</v>
      </c>
      <c r="T2" s="12">
        <v>0</v>
      </c>
      <c r="U2" s="12">
        <v>0</v>
      </c>
      <c r="V2" s="12">
        <v>0</v>
      </c>
      <c r="W2" s="12">
        <v>0</v>
      </c>
      <c r="AF2" s="12">
        <v>5250</v>
      </c>
      <c r="AT2" s="12">
        <v>6427.3241060697101</v>
      </c>
      <c r="AU2" s="12">
        <v>4359.9479550895803</v>
      </c>
      <c r="AV2" s="12">
        <v>4363.3690205125404</v>
      </c>
      <c r="BA2" s="12">
        <v>2.3553721904754599</v>
      </c>
      <c r="BB2" s="12">
        <v>1.59139275550842</v>
      </c>
    </row>
    <row r="3" spans="1:66" s="12" customFormat="1" x14ac:dyDescent="0.25">
      <c r="A3" s="13" t="s">
        <v>89</v>
      </c>
      <c r="B3" s="13" t="s">
        <v>158</v>
      </c>
      <c r="C3" s="13" t="s">
        <v>66</v>
      </c>
      <c r="D3" s="13">
        <f t="shared" si="0"/>
        <v>4.0896266937255801</v>
      </c>
      <c r="E3" s="13">
        <v>1.02240669727325</v>
      </c>
      <c r="F3" s="13" t="s">
        <v>67</v>
      </c>
      <c r="G3" s="13" t="s">
        <v>68</v>
      </c>
      <c r="H3" s="13" t="s">
        <v>69</v>
      </c>
      <c r="I3" s="13" t="s">
        <v>69</v>
      </c>
      <c r="J3" s="13" t="s">
        <v>70</v>
      </c>
      <c r="K3" s="13" t="s">
        <v>71</v>
      </c>
      <c r="L3" s="13">
        <v>20.448133468627901</v>
      </c>
      <c r="M3" s="13"/>
      <c r="N3" s="13"/>
      <c r="O3" s="13">
        <v>1.6123561859130899</v>
      </c>
      <c r="P3" s="13">
        <v>0.59774446487426802</v>
      </c>
      <c r="Q3" s="13">
        <v>18419</v>
      </c>
      <c r="R3" s="13">
        <v>16</v>
      </c>
      <c r="S3" s="13">
        <v>18403</v>
      </c>
      <c r="T3" s="13">
        <v>0</v>
      </c>
      <c r="U3" s="13">
        <v>0</v>
      </c>
      <c r="V3" s="13">
        <v>0</v>
      </c>
      <c r="W3" s="13">
        <v>0</v>
      </c>
      <c r="X3" s="13"/>
      <c r="Y3" s="13"/>
      <c r="Z3" s="13"/>
      <c r="AA3" s="13"/>
      <c r="AB3" s="13"/>
      <c r="AC3" s="13"/>
      <c r="AD3" s="13"/>
      <c r="AE3" s="13"/>
      <c r="AF3" s="13">
        <v>4200</v>
      </c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"/>
      <c r="AR3" s="13"/>
      <c r="AS3" s="13"/>
      <c r="AT3" s="13">
        <v>5307.0179138183603</v>
      </c>
      <c r="AU3" s="13">
        <v>3357.8656413998601</v>
      </c>
      <c r="AV3" s="13">
        <v>3359.5588080407601</v>
      </c>
      <c r="AW3" s="13"/>
      <c r="AX3" s="13"/>
      <c r="AY3" s="13"/>
      <c r="AZ3" s="13"/>
      <c r="BA3" s="13">
        <v>1.2998238801956199</v>
      </c>
      <c r="BB3" s="13">
        <v>0.78762191534042403</v>
      </c>
      <c r="BC3" s="13"/>
      <c r="BD3" s="13"/>
      <c r="BE3" s="13"/>
      <c r="BF3" s="13"/>
      <c r="BG3" s="13"/>
      <c r="BH3" s="13"/>
      <c r="BI3" s="13"/>
      <c r="BJ3" s="13"/>
      <c r="BK3" s="13"/>
      <c r="BL3" s="13"/>
      <c r="BM3" s="13"/>
      <c r="BN3" s="13"/>
    </row>
    <row r="4" spans="1:66" s="12" customFormat="1" x14ac:dyDescent="0.25">
      <c r="A4" s="12" t="s">
        <v>72</v>
      </c>
      <c r="B4" s="12" t="s">
        <v>159</v>
      </c>
      <c r="C4" s="12" t="s">
        <v>90</v>
      </c>
      <c r="D4" s="12">
        <f t="shared" si="0"/>
        <v>4.5416267395019601</v>
      </c>
      <c r="E4" s="12">
        <v>1.1354067325592001</v>
      </c>
      <c r="F4" s="12" t="s">
        <v>67</v>
      </c>
      <c r="G4" s="12" t="s">
        <v>68</v>
      </c>
      <c r="H4" s="12" t="s">
        <v>69</v>
      </c>
      <c r="I4" s="12" t="s">
        <v>69</v>
      </c>
      <c r="J4" s="12" t="s">
        <v>70</v>
      </c>
      <c r="K4" s="12" t="s">
        <v>71</v>
      </c>
      <c r="L4" s="12">
        <v>22.708133697509801</v>
      </c>
      <c r="O4" s="12">
        <v>1.7473406791687001</v>
      </c>
      <c r="P4" s="12">
        <v>0.68647480010986295</v>
      </c>
      <c r="Q4" s="12">
        <v>18660</v>
      </c>
      <c r="R4" s="12">
        <v>18</v>
      </c>
      <c r="S4" s="12">
        <v>18642</v>
      </c>
      <c r="T4" s="12">
        <v>0</v>
      </c>
      <c r="U4" s="12">
        <v>0</v>
      </c>
      <c r="V4" s="12">
        <v>0</v>
      </c>
      <c r="W4" s="12">
        <v>0</v>
      </c>
      <c r="AF4" s="12">
        <v>5250</v>
      </c>
      <c r="AT4" s="12">
        <v>6906.2762586805602</v>
      </c>
      <c r="AU4" s="12">
        <v>4309.0315283873697</v>
      </c>
      <c r="AV4" s="12">
        <v>4311.5369091560997</v>
      </c>
      <c r="BA4" s="12">
        <v>1.42441666126251</v>
      </c>
      <c r="BB4" s="12">
        <v>0.888488709926605</v>
      </c>
    </row>
    <row r="5" spans="1:66" s="12" customFormat="1" x14ac:dyDescent="0.25">
      <c r="A5" s="13" t="s">
        <v>91</v>
      </c>
      <c r="B5" s="13" t="s">
        <v>159</v>
      </c>
      <c r="C5" s="13" t="s">
        <v>66</v>
      </c>
      <c r="D5" s="13">
        <f t="shared" si="0"/>
        <v>3.4214073181152402</v>
      </c>
      <c r="E5" s="13">
        <v>0.85535186529159501</v>
      </c>
      <c r="F5" s="13" t="s">
        <v>67</v>
      </c>
      <c r="G5" s="13" t="s">
        <v>68</v>
      </c>
      <c r="H5" s="13" t="s">
        <v>69</v>
      </c>
      <c r="I5" s="13" t="s">
        <v>69</v>
      </c>
      <c r="J5" s="13" t="s">
        <v>70</v>
      </c>
      <c r="K5" s="13" t="s">
        <v>71</v>
      </c>
      <c r="L5" s="13">
        <v>17.1070365905762</v>
      </c>
      <c r="M5" s="13"/>
      <c r="N5" s="13"/>
      <c r="O5" s="13">
        <v>1.41265201568604</v>
      </c>
      <c r="P5" s="13">
        <v>0.46845835447311401</v>
      </c>
      <c r="Q5" s="13">
        <v>17887</v>
      </c>
      <c r="R5" s="13">
        <v>13</v>
      </c>
      <c r="S5" s="13">
        <v>17874</v>
      </c>
      <c r="T5" s="13">
        <v>0</v>
      </c>
      <c r="U5" s="13">
        <v>0</v>
      </c>
      <c r="V5" s="13">
        <v>0</v>
      </c>
      <c r="W5" s="13">
        <v>0</v>
      </c>
      <c r="X5" s="13"/>
      <c r="Y5" s="13"/>
      <c r="Z5" s="13"/>
      <c r="AA5" s="13"/>
      <c r="AB5" s="13"/>
      <c r="AC5" s="13"/>
      <c r="AD5" s="13"/>
      <c r="AE5" s="13"/>
      <c r="AF5" s="13">
        <v>4200</v>
      </c>
      <c r="AG5" s="13"/>
      <c r="AH5" s="13"/>
      <c r="AI5" s="13"/>
      <c r="AJ5" s="13"/>
      <c r="AK5" s="13"/>
      <c r="AL5" s="13"/>
      <c r="AM5" s="13"/>
      <c r="AN5" s="13"/>
      <c r="AO5" s="13"/>
      <c r="AP5" s="13"/>
      <c r="AQ5" s="13"/>
      <c r="AR5" s="13"/>
      <c r="AS5" s="13"/>
      <c r="AT5" s="13">
        <v>5325.8228290264396</v>
      </c>
      <c r="AU5" s="13">
        <v>3367.8342128760901</v>
      </c>
      <c r="AV5" s="13">
        <v>3369.25724927179</v>
      </c>
      <c r="AW5" s="13"/>
      <c r="AX5" s="13"/>
      <c r="AY5" s="13"/>
      <c r="AZ5" s="13"/>
      <c r="BA5" s="13">
        <v>1.1154363155364999</v>
      </c>
      <c r="BB5" s="13">
        <v>0.63928389549255404</v>
      </c>
      <c r="BC5" s="13"/>
      <c r="BD5" s="13"/>
      <c r="BE5" s="13"/>
      <c r="BF5" s="13"/>
      <c r="BG5" s="13"/>
      <c r="BH5" s="13"/>
      <c r="BI5" s="13"/>
      <c r="BJ5" s="13"/>
      <c r="BK5" s="13"/>
      <c r="BL5" s="13"/>
      <c r="BM5" s="13"/>
      <c r="BN5" s="13"/>
    </row>
    <row r="6" spans="1:66" s="12" customFormat="1" x14ac:dyDescent="0.25">
      <c r="A6" s="12" t="s">
        <v>73</v>
      </c>
      <c r="B6" s="12" t="s">
        <v>160</v>
      </c>
      <c r="C6" s="12" t="s">
        <v>90</v>
      </c>
      <c r="D6" s="12">
        <f t="shared" si="0"/>
        <v>7.3184089660644602</v>
      </c>
      <c r="E6" s="12">
        <v>1.82960224151611</v>
      </c>
      <c r="F6" s="12" t="s">
        <v>67</v>
      </c>
      <c r="G6" s="12" t="s">
        <v>68</v>
      </c>
      <c r="H6" s="12" t="s">
        <v>69</v>
      </c>
      <c r="I6" s="12" t="s">
        <v>69</v>
      </c>
      <c r="J6" s="12" t="s">
        <v>70</v>
      </c>
      <c r="K6" s="12" t="s">
        <v>71</v>
      </c>
      <c r="L6" s="12">
        <v>36.592044830322301</v>
      </c>
      <c r="O6" s="12">
        <v>2.6474027633667001</v>
      </c>
      <c r="P6" s="12">
        <v>1.2007763385772701</v>
      </c>
      <c r="Q6" s="12">
        <v>16088</v>
      </c>
      <c r="R6" s="12">
        <v>25</v>
      </c>
      <c r="S6" s="12">
        <v>16063</v>
      </c>
      <c r="T6" s="12">
        <v>0</v>
      </c>
      <c r="U6" s="12">
        <v>0</v>
      </c>
      <c r="V6" s="12">
        <v>0</v>
      </c>
      <c r="W6" s="12">
        <v>0</v>
      </c>
      <c r="AF6" s="12">
        <v>5250</v>
      </c>
      <c r="AT6" s="12">
        <v>6322.9713867187502</v>
      </c>
      <c r="AU6" s="12">
        <v>4360.3287023470602</v>
      </c>
      <c r="AV6" s="12">
        <v>4363.3785573389396</v>
      </c>
      <c r="BA6" s="12">
        <v>2.2198219299316402</v>
      </c>
      <c r="BB6" s="12">
        <v>1.4881287813186601</v>
      </c>
    </row>
    <row r="7" spans="1:66" s="12" customFormat="1" x14ac:dyDescent="0.25">
      <c r="A7" s="13" t="s">
        <v>92</v>
      </c>
      <c r="B7" s="13" t="s">
        <v>160</v>
      </c>
      <c r="C7" s="13" t="s">
        <v>66</v>
      </c>
      <c r="D7" s="13">
        <f t="shared" si="0"/>
        <v>2.7706106185913</v>
      </c>
      <c r="E7" s="13">
        <v>0.69265264272689797</v>
      </c>
      <c r="F7" s="13" t="s">
        <v>67</v>
      </c>
      <c r="G7" s="13" t="s">
        <v>68</v>
      </c>
      <c r="H7" s="13" t="s">
        <v>69</v>
      </c>
      <c r="I7" s="13" t="s">
        <v>69</v>
      </c>
      <c r="J7" s="13" t="s">
        <v>70</v>
      </c>
      <c r="K7" s="13" t="s">
        <v>71</v>
      </c>
      <c r="L7" s="13">
        <v>13.8530530929565</v>
      </c>
      <c r="M7" s="13"/>
      <c r="N7" s="13"/>
      <c r="O7" s="13">
        <v>1.1657958030700699</v>
      </c>
      <c r="P7" s="13">
        <v>0.369075417518616</v>
      </c>
      <c r="Q7" s="13">
        <v>20388</v>
      </c>
      <c r="R7" s="13">
        <v>12</v>
      </c>
      <c r="S7" s="13">
        <v>20376</v>
      </c>
      <c r="T7" s="13">
        <v>0</v>
      </c>
      <c r="U7" s="13">
        <v>0</v>
      </c>
      <c r="V7" s="13">
        <v>0</v>
      </c>
      <c r="W7" s="13">
        <v>0</v>
      </c>
      <c r="X7" s="13"/>
      <c r="Y7" s="13"/>
      <c r="Z7" s="13"/>
      <c r="AA7" s="13"/>
      <c r="AB7" s="13"/>
      <c r="AC7" s="13"/>
      <c r="AD7" s="13"/>
      <c r="AE7" s="13"/>
      <c r="AF7" s="13">
        <v>4200</v>
      </c>
      <c r="AG7" s="13"/>
      <c r="AH7" s="13"/>
      <c r="AI7" s="13"/>
      <c r="AJ7" s="13"/>
      <c r="AK7" s="13"/>
      <c r="AL7" s="13"/>
      <c r="AM7" s="13"/>
      <c r="AN7" s="13"/>
      <c r="AO7" s="13"/>
      <c r="AP7" s="13"/>
      <c r="AQ7" s="13"/>
      <c r="AR7" s="13"/>
      <c r="AS7" s="13"/>
      <c r="AT7" s="13">
        <v>5434.8535563150999</v>
      </c>
      <c r="AU7" s="13">
        <v>3362.41564879101</v>
      </c>
      <c r="AV7" s="13">
        <v>3363.6354474416999</v>
      </c>
      <c r="AW7" s="13"/>
      <c r="AX7" s="13"/>
      <c r="AY7" s="13"/>
      <c r="AZ7" s="13"/>
      <c r="BA7" s="13">
        <v>0.91271299123764005</v>
      </c>
      <c r="BB7" s="13">
        <v>0.51119601726532005</v>
      </c>
      <c r="BC7" s="13"/>
      <c r="BD7" s="13"/>
      <c r="BE7" s="13"/>
      <c r="BF7" s="13"/>
      <c r="BG7" s="13"/>
      <c r="BH7" s="13"/>
      <c r="BI7" s="13"/>
      <c r="BJ7" s="13"/>
      <c r="BK7" s="13"/>
      <c r="BL7" s="13"/>
      <c r="BM7" s="13"/>
      <c r="BN7" s="13"/>
    </row>
    <row r="8" spans="1:66" s="12" customFormat="1" x14ac:dyDescent="0.25">
      <c r="A8" s="12" t="s">
        <v>74</v>
      </c>
      <c r="B8" s="12" t="s">
        <v>161</v>
      </c>
      <c r="C8" s="12" t="s">
        <v>90</v>
      </c>
      <c r="D8" s="12">
        <f t="shared" si="0"/>
        <v>4.4619995117187603</v>
      </c>
      <c r="E8" s="12">
        <v>1.11549985408783</v>
      </c>
      <c r="F8" s="12" t="s">
        <v>67</v>
      </c>
      <c r="G8" s="12" t="s">
        <v>68</v>
      </c>
      <c r="H8" s="12" t="s">
        <v>69</v>
      </c>
      <c r="I8" s="12" t="s">
        <v>69</v>
      </c>
      <c r="J8" s="12" t="s">
        <v>70</v>
      </c>
      <c r="K8" s="12" t="s">
        <v>71</v>
      </c>
      <c r="L8" s="12">
        <v>22.3099975585938</v>
      </c>
      <c r="O8" s="12">
        <v>1.69826996326447</v>
      </c>
      <c r="P8" s="12">
        <v>0.68438053131103505</v>
      </c>
      <c r="Q8" s="12">
        <v>20048</v>
      </c>
      <c r="R8" s="12">
        <v>19</v>
      </c>
      <c r="S8" s="12">
        <v>20029</v>
      </c>
      <c r="T8" s="12">
        <v>0</v>
      </c>
      <c r="U8" s="12">
        <v>0</v>
      </c>
      <c r="V8" s="12">
        <v>0</v>
      </c>
      <c r="W8" s="12">
        <v>0</v>
      </c>
      <c r="AF8" s="12">
        <v>5250</v>
      </c>
      <c r="AT8" s="12">
        <v>5802.1844161184199</v>
      </c>
      <c r="AU8" s="12">
        <v>4361.0034630571799</v>
      </c>
      <c r="AV8" s="12">
        <v>4362.3693069373003</v>
      </c>
      <c r="BA8" s="12">
        <v>1.39119124412537</v>
      </c>
      <c r="BB8" s="12">
        <v>0.87892544269561801</v>
      </c>
    </row>
    <row r="9" spans="1:66" s="12" customFormat="1" x14ac:dyDescent="0.25">
      <c r="A9" s="13" t="s">
        <v>93</v>
      </c>
      <c r="B9" s="13" t="s">
        <v>161</v>
      </c>
      <c r="C9" s="13" t="s">
        <v>66</v>
      </c>
      <c r="D9" s="13">
        <f t="shared" si="0"/>
        <v>23147.440624999999</v>
      </c>
      <c r="E9" s="13">
        <v>5786.8603515625</v>
      </c>
      <c r="F9" s="13" t="s">
        <v>67</v>
      </c>
      <c r="G9" s="13" t="s">
        <v>68</v>
      </c>
      <c r="H9" s="13" t="s">
        <v>69</v>
      </c>
      <c r="I9" s="13" t="s">
        <v>69</v>
      </c>
      <c r="J9" s="13" t="s">
        <v>70</v>
      </c>
      <c r="K9" s="13" t="s">
        <v>71</v>
      </c>
      <c r="L9" s="13">
        <v>115737.203125</v>
      </c>
      <c r="M9" s="13"/>
      <c r="N9" s="13"/>
      <c r="O9" s="13">
        <v>6031.73681640625</v>
      </c>
      <c r="P9" s="13">
        <v>5584.27685546875</v>
      </c>
      <c r="Q9" s="13">
        <v>14779</v>
      </c>
      <c r="R9" s="13">
        <v>14671</v>
      </c>
      <c r="S9" s="13">
        <v>108</v>
      </c>
      <c r="T9" s="13">
        <v>0</v>
      </c>
      <c r="U9" s="13">
        <v>0</v>
      </c>
      <c r="V9" s="13">
        <v>0</v>
      </c>
      <c r="W9" s="13">
        <v>0</v>
      </c>
      <c r="X9" s="13"/>
      <c r="Y9" s="13"/>
      <c r="Z9" s="13"/>
      <c r="AA9" s="13"/>
      <c r="AB9" s="13"/>
      <c r="AC9" s="13"/>
      <c r="AD9" s="13"/>
      <c r="AE9" s="13"/>
      <c r="AF9" s="13">
        <v>4200</v>
      </c>
      <c r="AG9" s="13"/>
      <c r="AH9" s="13"/>
      <c r="AI9" s="13"/>
      <c r="AJ9" s="13"/>
      <c r="AK9" s="13"/>
      <c r="AL9" s="13"/>
      <c r="AM9" s="13"/>
      <c r="AN9" s="13"/>
      <c r="AO9" s="13"/>
      <c r="AP9" s="13"/>
      <c r="AQ9" s="13"/>
      <c r="AR9" s="13"/>
      <c r="AS9" s="13"/>
      <c r="AT9" s="13">
        <v>4585.6106085000802</v>
      </c>
      <c r="AU9" s="13">
        <v>4059.7133065682901</v>
      </c>
      <c r="AV9" s="13">
        <v>4581.7675265183198</v>
      </c>
      <c r="AW9" s="13"/>
      <c r="AX9" s="13"/>
      <c r="AY9" s="13"/>
      <c r="AZ9" s="13"/>
      <c r="BA9" s="13">
        <v>5905.43115234375</v>
      </c>
      <c r="BB9" s="13">
        <v>5679.15283203125</v>
      </c>
      <c r="BC9" s="13"/>
      <c r="BD9" s="13"/>
      <c r="BE9" s="13"/>
      <c r="BF9" s="13"/>
      <c r="BG9" s="13"/>
      <c r="BH9" s="13"/>
      <c r="BI9" s="13"/>
      <c r="BJ9" s="13"/>
      <c r="BK9" s="13"/>
      <c r="BL9" s="13"/>
      <c r="BM9" s="13"/>
      <c r="BN9" s="13"/>
    </row>
    <row r="10" spans="1:66" s="12" customFormat="1" x14ac:dyDescent="0.25">
      <c r="A10" s="12" t="s">
        <v>75</v>
      </c>
      <c r="B10" s="12" t="s">
        <v>162</v>
      </c>
      <c r="C10" s="12" t="s">
        <v>90</v>
      </c>
      <c r="D10" s="12">
        <f t="shared" si="0"/>
        <v>8.4670120239257791</v>
      </c>
      <c r="E10" s="12">
        <v>2.1167531013488801</v>
      </c>
      <c r="F10" s="12" t="s">
        <v>67</v>
      </c>
      <c r="G10" s="12" t="s">
        <v>68</v>
      </c>
      <c r="H10" s="12" t="s">
        <v>69</v>
      </c>
      <c r="I10" s="12" t="s">
        <v>69</v>
      </c>
      <c r="J10" s="12" t="s">
        <v>70</v>
      </c>
      <c r="K10" s="12" t="s">
        <v>71</v>
      </c>
      <c r="L10" s="12">
        <v>42.335060119628899</v>
      </c>
      <c r="O10" s="12">
        <v>2.9553570747375502</v>
      </c>
      <c r="P10" s="12">
        <v>1.4544144868850699</v>
      </c>
      <c r="Q10" s="12">
        <v>17245</v>
      </c>
      <c r="R10" s="12">
        <v>31</v>
      </c>
      <c r="S10" s="12">
        <v>17214</v>
      </c>
      <c r="T10" s="12">
        <v>0</v>
      </c>
      <c r="U10" s="12">
        <v>0</v>
      </c>
      <c r="V10" s="12">
        <v>0</v>
      </c>
      <c r="W10" s="12">
        <v>0</v>
      </c>
      <c r="AF10" s="12">
        <v>5250</v>
      </c>
      <c r="AT10" s="12">
        <v>6295.9795709425398</v>
      </c>
      <c r="AU10" s="12">
        <v>4400.3873689407101</v>
      </c>
      <c r="AV10" s="12">
        <v>4403.7949281325</v>
      </c>
      <c r="BA10" s="12">
        <v>2.51929879188538</v>
      </c>
      <c r="BB10" s="12">
        <v>1.75964248180389</v>
      </c>
    </row>
    <row r="11" spans="1:66" s="12" customFormat="1" x14ac:dyDescent="0.25">
      <c r="A11" s="13" t="s">
        <v>94</v>
      </c>
      <c r="B11" s="13" t="s">
        <v>162</v>
      </c>
      <c r="C11" s="13" t="s">
        <v>66</v>
      </c>
      <c r="D11" s="13">
        <f t="shared" si="0"/>
        <v>3.8933422088622995</v>
      </c>
      <c r="E11" s="13">
        <v>0.97333556413650502</v>
      </c>
      <c r="F11" s="13" t="s">
        <v>67</v>
      </c>
      <c r="G11" s="13" t="s">
        <v>68</v>
      </c>
      <c r="H11" s="13" t="s">
        <v>69</v>
      </c>
      <c r="I11" s="13" t="s">
        <v>69</v>
      </c>
      <c r="J11" s="13" t="s">
        <v>70</v>
      </c>
      <c r="K11" s="13" t="s">
        <v>71</v>
      </c>
      <c r="L11" s="13">
        <v>19.466711044311499</v>
      </c>
      <c r="M11" s="13"/>
      <c r="N11" s="13"/>
      <c r="O11" s="13">
        <v>1.55642461776733</v>
      </c>
      <c r="P11" s="13">
        <v>0.55814182758331299</v>
      </c>
      <c r="Q11" s="13">
        <v>18138</v>
      </c>
      <c r="R11" s="13">
        <v>15</v>
      </c>
      <c r="S11" s="13">
        <v>18123</v>
      </c>
      <c r="T11" s="13">
        <v>0</v>
      </c>
      <c r="U11" s="13">
        <v>0</v>
      </c>
      <c r="V11" s="13">
        <v>0</v>
      </c>
      <c r="W11" s="13">
        <v>0</v>
      </c>
      <c r="X11" s="13"/>
      <c r="Y11" s="13"/>
      <c r="Z11" s="13"/>
      <c r="AA11" s="13"/>
      <c r="AB11" s="13"/>
      <c r="AC11" s="13"/>
      <c r="AD11" s="13"/>
      <c r="AE11" s="13"/>
      <c r="AF11" s="13">
        <v>4200</v>
      </c>
      <c r="AG11" s="13"/>
      <c r="AH11" s="13"/>
      <c r="AI11" s="13"/>
      <c r="AJ11" s="13"/>
      <c r="AK11" s="13"/>
      <c r="AL11" s="13"/>
      <c r="AM11" s="13"/>
      <c r="AN11" s="13"/>
      <c r="AO11" s="13"/>
      <c r="AP11" s="13"/>
      <c r="AQ11" s="13"/>
      <c r="AR11" s="13"/>
      <c r="AS11" s="13"/>
      <c r="AT11" s="13">
        <v>5472.6486653645798</v>
      </c>
      <c r="AU11" s="13">
        <v>3446.15643855798</v>
      </c>
      <c r="AV11" s="13">
        <v>3447.8323335520399</v>
      </c>
      <c r="AW11" s="13"/>
      <c r="AX11" s="13"/>
      <c r="AY11" s="13"/>
      <c r="AZ11" s="13"/>
      <c r="BA11" s="13">
        <v>1.2469228506088299</v>
      </c>
      <c r="BB11" s="13">
        <v>0.74310135841369596</v>
      </c>
      <c r="BC11" s="13"/>
      <c r="BD11" s="13"/>
      <c r="BE11" s="13"/>
      <c r="BF11" s="13"/>
      <c r="BG11" s="13"/>
      <c r="BH11" s="13"/>
      <c r="BI11" s="13"/>
      <c r="BJ11" s="13"/>
      <c r="BK11" s="13"/>
      <c r="BL11" s="13"/>
      <c r="BM11" s="13"/>
      <c r="BN11" s="13"/>
    </row>
    <row r="12" spans="1:66" s="12" customFormat="1" x14ac:dyDescent="0.25">
      <c r="A12" s="12" t="s">
        <v>76</v>
      </c>
      <c r="B12" s="12" t="s">
        <v>163</v>
      </c>
      <c r="C12" s="12" t="s">
        <v>90</v>
      </c>
      <c r="D12" s="12">
        <f t="shared" si="0"/>
        <v>6.4076789855956999</v>
      </c>
      <c r="E12" s="12">
        <v>1.6019197702407799</v>
      </c>
      <c r="F12" s="12" t="s">
        <v>67</v>
      </c>
      <c r="G12" s="12" t="s">
        <v>68</v>
      </c>
      <c r="H12" s="12" t="s">
        <v>69</v>
      </c>
      <c r="I12" s="12" t="s">
        <v>69</v>
      </c>
      <c r="J12" s="12" t="s">
        <v>70</v>
      </c>
      <c r="K12" s="12" t="s">
        <v>71</v>
      </c>
      <c r="L12" s="12">
        <v>32.038394927978501</v>
      </c>
      <c r="O12" s="12">
        <v>2.3525772094726598</v>
      </c>
      <c r="P12" s="12">
        <v>1.03117728233337</v>
      </c>
      <c r="Q12" s="12">
        <v>16903</v>
      </c>
      <c r="R12" s="12">
        <v>23</v>
      </c>
      <c r="S12" s="12">
        <v>16880</v>
      </c>
      <c r="T12" s="12">
        <v>0</v>
      </c>
      <c r="U12" s="12">
        <v>0</v>
      </c>
      <c r="V12" s="12">
        <v>0</v>
      </c>
      <c r="W12" s="12">
        <v>0</v>
      </c>
      <c r="AF12" s="12">
        <v>5250</v>
      </c>
      <c r="AT12" s="12">
        <v>6085.9002632472802</v>
      </c>
      <c r="AU12" s="12">
        <v>4502.7469357748196</v>
      </c>
      <c r="AV12" s="12">
        <v>4504.9011407403104</v>
      </c>
      <c r="BA12" s="12">
        <v>1.95916664600372</v>
      </c>
      <c r="BB12" s="12">
        <v>1.2910463809967001</v>
      </c>
    </row>
    <row r="13" spans="1:66" s="12" customFormat="1" x14ac:dyDescent="0.25">
      <c r="A13" s="13" t="s">
        <v>95</v>
      </c>
      <c r="B13" s="13" t="s">
        <v>163</v>
      </c>
      <c r="C13" s="13" t="s">
        <v>66</v>
      </c>
      <c r="D13" s="13">
        <f t="shared" si="0"/>
        <v>3.7899089813232401</v>
      </c>
      <c r="E13" s="13">
        <v>0.94747722148895297</v>
      </c>
      <c r="F13" s="13" t="s">
        <v>67</v>
      </c>
      <c r="G13" s="13" t="s">
        <v>68</v>
      </c>
      <c r="H13" s="13" t="s">
        <v>69</v>
      </c>
      <c r="I13" s="13" t="s">
        <v>69</v>
      </c>
      <c r="J13" s="13" t="s">
        <v>70</v>
      </c>
      <c r="K13" s="13" t="s">
        <v>71</v>
      </c>
      <c r="L13" s="13">
        <v>18.9495449066162</v>
      </c>
      <c r="M13" s="13"/>
      <c r="N13" s="13"/>
      <c r="O13" s="13">
        <v>1.4941633939743</v>
      </c>
      <c r="P13" s="13">
        <v>0.55394464731216397</v>
      </c>
      <c r="Q13" s="13">
        <v>19875</v>
      </c>
      <c r="R13" s="13">
        <v>16</v>
      </c>
      <c r="S13" s="13">
        <v>19859</v>
      </c>
      <c r="T13" s="13">
        <v>0</v>
      </c>
      <c r="U13" s="13">
        <v>0</v>
      </c>
      <c r="V13" s="13">
        <v>0</v>
      </c>
      <c r="W13" s="13">
        <v>0</v>
      </c>
      <c r="X13" s="13"/>
      <c r="Y13" s="13"/>
      <c r="Z13" s="13"/>
      <c r="AA13" s="13"/>
      <c r="AB13" s="13"/>
      <c r="AC13" s="13"/>
      <c r="AD13" s="13"/>
      <c r="AE13" s="13"/>
      <c r="AF13" s="13">
        <v>4200</v>
      </c>
      <c r="AG13" s="13"/>
      <c r="AH13" s="13"/>
      <c r="AI13" s="13"/>
      <c r="AJ13" s="13"/>
      <c r="AK13" s="13"/>
      <c r="AL13" s="13"/>
      <c r="AM13" s="13"/>
      <c r="AN13" s="13"/>
      <c r="AO13" s="13"/>
      <c r="AP13" s="13"/>
      <c r="AQ13" s="13"/>
      <c r="AR13" s="13"/>
      <c r="AS13" s="13"/>
      <c r="AT13" s="13">
        <v>5190.4632873535202</v>
      </c>
      <c r="AU13" s="13">
        <v>3401.8187890029999</v>
      </c>
      <c r="AV13" s="13">
        <v>3403.2587040708299</v>
      </c>
      <c r="AW13" s="13"/>
      <c r="AX13" s="13"/>
      <c r="AY13" s="13"/>
      <c r="AZ13" s="13"/>
      <c r="BA13" s="13">
        <v>1.2045528888702399</v>
      </c>
      <c r="BB13" s="13">
        <v>0.72990447282791104</v>
      </c>
      <c r="BC13" s="13"/>
      <c r="BD13" s="13"/>
      <c r="BE13" s="13"/>
      <c r="BF13" s="13"/>
      <c r="BG13" s="13"/>
      <c r="BH13" s="13"/>
      <c r="BI13" s="13"/>
      <c r="BJ13" s="13"/>
      <c r="BK13" s="13"/>
      <c r="BL13" s="13"/>
      <c r="BM13" s="13"/>
      <c r="BN13" s="13"/>
    </row>
    <row r="14" spans="1:66" s="12" customFormat="1" x14ac:dyDescent="0.25">
      <c r="A14" s="12" t="s">
        <v>77</v>
      </c>
      <c r="B14" s="12" t="s">
        <v>164</v>
      </c>
      <c r="C14" s="12" t="s">
        <v>90</v>
      </c>
      <c r="D14" s="12">
        <f t="shared" si="0"/>
        <v>6.9921890258789006</v>
      </c>
      <c r="E14" s="12">
        <v>1.74804723262787</v>
      </c>
      <c r="F14" s="12" t="s">
        <v>67</v>
      </c>
      <c r="G14" s="12" t="s">
        <v>68</v>
      </c>
      <c r="H14" s="12" t="s">
        <v>69</v>
      </c>
      <c r="I14" s="12" t="s">
        <v>69</v>
      </c>
      <c r="J14" s="12" t="s">
        <v>70</v>
      </c>
      <c r="K14" s="12" t="s">
        <v>71</v>
      </c>
      <c r="L14" s="12">
        <v>34.960945129394503</v>
      </c>
      <c r="O14" s="12">
        <v>2.5293548107147199</v>
      </c>
      <c r="P14" s="12">
        <v>1.1472651958465601</v>
      </c>
      <c r="Q14" s="12">
        <v>16838</v>
      </c>
      <c r="R14" s="12">
        <v>25</v>
      </c>
      <c r="S14" s="12">
        <v>16813</v>
      </c>
      <c r="T14" s="12">
        <v>0</v>
      </c>
      <c r="U14" s="12">
        <v>0</v>
      </c>
      <c r="V14" s="12">
        <v>0</v>
      </c>
      <c r="W14" s="12">
        <v>0</v>
      </c>
      <c r="AF14" s="12">
        <v>5250</v>
      </c>
      <c r="AT14" s="12">
        <v>5752.7266992187497</v>
      </c>
      <c r="AU14" s="12">
        <v>4383.9102443485699</v>
      </c>
      <c r="AV14" s="12">
        <v>4385.9425766547502</v>
      </c>
      <c r="BA14" s="12">
        <v>2.1208570003509499</v>
      </c>
      <c r="BB14" s="12">
        <v>1.4218044281005899</v>
      </c>
    </row>
    <row r="15" spans="1:66" s="12" customFormat="1" x14ac:dyDescent="0.25">
      <c r="A15" s="13" t="s">
        <v>96</v>
      </c>
      <c r="B15" s="13" t="s">
        <v>164</v>
      </c>
      <c r="C15" s="13" t="s">
        <v>66</v>
      </c>
      <c r="D15" s="13">
        <f t="shared" si="0"/>
        <v>4.2505966186523398</v>
      </c>
      <c r="E15" s="13">
        <v>1.06264913082123</v>
      </c>
      <c r="F15" s="13" t="s">
        <v>67</v>
      </c>
      <c r="G15" s="13" t="s">
        <v>68</v>
      </c>
      <c r="H15" s="13" t="s">
        <v>69</v>
      </c>
      <c r="I15" s="13" t="s">
        <v>69</v>
      </c>
      <c r="J15" s="13" t="s">
        <v>70</v>
      </c>
      <c r="K15" s="13" t="s">
        <v>71</v>
      </c>
      <c r="L15" s="13">
        <v>21.252983093261701</v>
      </c>
      <c r="M15" s="13"/>
      <c r="N15" s="13"/>
      <c r="O15" s="13">
        <v>1.63534271717072</v>
      </c>
      <c r="P15" s="13">
        <v>0.64249283075332597</v>
      </c>
      <c r="Q15" s="13">
        <v>19937</v>
      </c>
      <c r="R15" s="13">
        <v>18</v>
      </c>
      <c r="S15" s="13">
        <v>19919</v>
      </c>
      <c r="T15" s="13">
        <v>0</v>
      </c>
      <c r="U15" s="13">
        <v>0</v>
      </c>
      <c r="V15" s="13">
        <v>0</v>
      </c>
      <c r="W15" s="13">
        <v>0</v>
      </c>
      <c r="X15" s="13"/>
      <c r="Y15" s="13"/>
      <c r="Z15" s="13"/>
      <c r="AA15" s="13"/>
      <c r="AB15" s="13"/>
      <c r="AC15" s="13"/>
      <c r="AD15" s="13"/>
      <c r="AE15" s="13"/>
      <c r="AF15" s="13">
        <v>4200</v>
      </c>
      <c r="AG15" s="13"/>
      <c r="AH15" s="13"/>
      <c r="AI15" s="13"/>
      <c r="AJ15" s="13"/>
      <c r="AK15" s="13"/>
      <c r="AL15" s="13"/>
      <c r="AM15" s="13"/>
      <c r="AN15" s="13"/>
      <c r="AO15" s="13"/>
      <c r="AP15" s="13"/>
      <c r="AQ15" s="13"/>
      <c r="AR15" s="13"/>
      <c r="AS15" s="13"/>
      <c r="AT15" s="13">
        <v>5328.6671549479197</v>
      </c>
      <c r="AU15" s="13">
        <v>3386.1652517770199</v>
      </c>
      <c r="AV15" s="13">
        <v>3387.9190278846299</v>
      </c>
      <c r="AW15" s="13"/>
      <c r="AX15" s="13"/>
      <c r="AY15" s="13"/>
      <c r="AZ15" s="13"/>
      <c r="BA15" s="13">
        <v>1.3331285715103101</v>
      </c>
      <c r="BB15" s="13">
        <v>0.83155936002731301</v>
      </c>
      <c r="BC15" s="13"/>
      <c r="BD15" s="13"/>
      <c r="BE15" s="13"/>
      <c r="BF15" s="13"/>
      <c r="BG15" s="13"/>
      <c r="BH15" s="13"/>
      <c r="BI15" s="13"/>
      <c r="BJ15" s="13"/>
      <c r="BK15" s="13"/>
      <c r="BL15" s="13"/>
      <c r="BM15" s="13"/>
      <c r="BN15" s="13"/>
    </row>
    <row r="16" spans="1:66" s="12" customFormat="1" x14ac:dyDescent="0.25">
      <c r="A16" s="12" t="s">
        <v>78</v>
      </c>
      <c r="B16" s="12" t="s">
        <v>165</v>
      </c>
      <c r="C16" s="12" t="s">
        <v>90</v>
      </c>
      <c r="D16" s="12">
        <f t="shared" si="0"/>
        <v>7.2257392883300797</v>
      </c>
      <c r="E16" s="12">
        <v>1.80643486976624</v>
      </c>
      <c r="F16" s="12" t="s">
        <v>67</v>
      </c>
      <c r="G16" s="12" t="s">
        <v>68</v>
      </c>
      <c r="H16" s="12" t="s">
        <v>69</v>
      </c>
      <c r="I16" s="12" t="s">
        <v>69</v>
      </c>
      <c r="J16" s="12" t="s">
        <v>70</v>
      </c>
      <c r="K16" s="12" t="s">
        <v>71</v>
      </c>
      <c r="L16" s="12">
        <v>36.128696441650398</v>
      </c>
      <c r="O16" s="12">
        <v>2.5352129936218302</v>
      </c>
      <c r="P16" s="12">
        <v>1.2330129146575901</v>
      </c>
      <c r="Q16" s="12">
        <v>19553</v>
      </c>
      <c r="R16" s="12">
        <v>30</v>
      </c>
      <c r="S16" s="12">
        <v>19523</v>
      </c>
      <c r="T16" s="12">
        <v>0</v>
      </c>
      <c r="U16" s="12">
        <v>0</v>
      </c>
      <c r="V16" s="12">
        <v>0</v>
      </c>
      <c r="W16" s="12">
        <v>0</v>
      </c>
      <c r="AF16" s="12">
        <v>5250</v>
      </c>
      <c r="AT16" s="12">
        <v>6006.4222167968701</v>
      </c>
      <c r="AU16" s="12">
        <v>4337.2908521684603</v>
      </c>
      <c r="AV16" s="12">
        <v>4339.8517860884804</v>
      </c>
      <c r="BA16" s="12">
        <v>2.1559388637542698</v>
      </c>
      <c r="BB16" s="12">
        <v>1.49697637557983</v>
      </c>
    </row>
    <row r="17" spans="1:66" s="12" customFormat="1" x14ac:dyDescent="0.25">
      <c r="A17" s="13" t="s">
        <v>97</v>
      </c>
      <c r="B17" s="13" t="s">
        <v>165</v>
      </c>
      <c r="C17" s="13" t="s">
        <v>66</v>
      </c>
      <c r="D17" s="13">
        <f t="shared" si="0"/>
        <v>7.8847534179687599</v>
      </c>
      <c r="E17" s="13">
        <v>1.9711883068084699</v>
      </c>
      <c r="F17" s="13" t="s">
        <v>67</v>
      </c>
      <c r="G17" s="13" t="s">
        <v>68</v>
      </c>
      <c r="H17" s="13" t="s">
        <v>69</v>
      </c>
      <c r="I17" s="13" t="s">
        <v>69</v>
      </c>
      <c r="J17" s="13" t="s">
        <v>70</v>
      </c>
      <c r="K17" s="13" t="s">
        <v>71</v>
      </c>
      <c r="L17" s="13">
        <v>39.4237670898438</v>
      </c>
      <c r="M17" s="13"/>
      <c r="N17" s="13"/>
      <c r="O17" s="13">
        <v>2.7252941131591801</v>
      </c>
      <c r="P17" s="13">
        <v>1.3711793422698999</v>
      </c>
      <c r="Q17" s="13">
        <v>19712</v>
      </c>
      <c r="R17" s="13">
        <v>33</v>
      </c>
      <c r="S17" s="13">
        <v>19679</v>
      </c>
      <c r="T17" s="13">
        <v>0</v>
      </c>
      <c r="U17" s="13">
        <v>0</v>
      </c>
      <c r="V17" s="13">
        <v>0</v>
      </c>
      <c r="W17" s="13">
        <v>0</v>
      </c>
      <c r="X17" s="13"/>
      <c r="Y17" s="13"/>
      <c r="Z17" s="13"/>
      <c r="AA17" s="13"/>
      <c r="AB17" s="13"/>
      <c r="AC17" s="13"/>
      <c r="AD17" s="13"/>
      <c r="AE17" s="13"/>
      <c r="AF17" s="13">
        <v>4200</v>
      </c>
      <c r="AG17" s="13"/>
      <c r="AH17" s="13"/>
      <c r="AI17" s="13"/>
      <c r="AJ17" s="13"/>
      <c r="AK17" s="13"/>
      <c r="AL17" s="13"/>
      <c r="AM17" s="13"/>
      <c r="AN17" s="13"/>
      <c r="AO17" s="13"/>
      <c r="AP17" s="13"/>
      <c r="AQ17" s="13"/>
      <c r="AR17" s="13"/>
      <c r="AS17" s="13"/>
      <c r="AT17" s="13">
        <v>5108.4528142755698</v>
      </c>
      <c r="AU17" s="13">
        <v>3284.4876961139398</v>
      </c>
      <c r="AV17" s="13">
        <v>3287.54120914656</v>
      </c>
      <c r="AW17" s="13"/>
      <c r="AX17" s="13"/>
      <c r="AY17" s="13"/>
      <c r="AZ17" s="13"/>
      <c r="BA17" s="13">
        <v>2.33376836776733</v>
      </c>
      <c r="BB17" s="13">
        <v>1.64834439754486</v>
      </c>
      <c r="BC17" s="13"/>
      <c r="BD17" s="13"/>
      <c r="BE17" s="13"/>
      <c r="BF17" s="13"/>
      <c r="BG17" s="13"/>
      <c r="BH17" s="13"/>
      <c r="BI17" s="13"/>
      <c r="BJ17" s="13"/>
      <c r="BK17" s="13"/>
      <c r="BL17" s="13"/>
      <c r="BM17" s="13"/>
      <c r="BN17" s="13"/>
    </row>
    <row r="18" spans="1:66" s="13" customFormat="1" x14ac:dyDescent="0.25">
      <c r="A18" s="12" t="s">
        <v>80</v>
      </c>
      <c r="B18" s="12" t="s">
        <v>166</v>
      </c>
      <c r="C18" s="12" t="s">
        <v>90</v>
      </c>
      <c r="D18" s="12">
        <f t="shared" si="0"/>
        <v>7.1394287109374996</v>
      </c>
      <c r="E18" s="12">
        <v>1.78485727310181</v>
      </c>
      <c r="F18" s="12" t="s">
        <v>67</v>
      </c>
      <c r="G18" s="12" t="s">
        <v>68</v>
      </c>
      <c r="H18" s="12" t="s">
        <v>69</v>
      </c>
      <c r="I18" s="12" t="s">
        <v>69</v>
      </c>
      <c r="J18" s="12" t="s">
        <v>70</v>
      </c>
      <c r="K18" s="12" t="s">
        <v>71</v>
      </c>
      <c r="L18" s="12">
        <v>35.6971435546875</v>
      </c>
      <c r="M18" s="12"/>
      <c r="N18" s="12"/>
      <c r="O18" s="12">
        <v>2.5826356410980198</v>
      </c>
      <c r="P18" s="12">
        <v>1.1714178323745701</v>
      </c>
      <c r="Q18" s="12">
        <v>16491</v>
      </c>
      <c r="R18" s="12">
        <v>25</v>
      </c>
      <c r="S18" s="12">
        <v>16466</v>
      </c>
      <c r="T18" s="12">
        <v>0</v>
      </c>
      <c r="U18" s="12">
        <v>0</v>
      </c>
      <c r="V18" s="12">
        <v>0</v>
      </c>
      <c r="W18" s="12">
        <v>0</v>
      </c>
      <c r="X18" s="12"/>
      <c r="Y18" s="12"/>
      <c r="Z18" s="12"/>
      <c r="AA18" s="12"/>
      <c r="AB18" s="12"/>
      <c r="AC18" s="12"/>
      <c r="AD18" s="12"/>
      <c r="AE18" s="12"/>
      <c r="AF18" s="12">
        <v>5250</v>
      </c>
      <c r="AG18" s="12"/>
      <c r="AH18" s="12"/>
      <c r="AI18" s="12"/>
      <c r="AJ18" s="12"/>
      <c r="AK18" s="12"/>
      <c r="AL18" s="12"/>
      <c r="AM18" s="12"/>
      <c r="AN18" s="12"/>
      <c r="AO18" s="12"/>
      <c r="AP18" s="12"/>
      <c r="AQ18" s="12"/>
      <c r="AR18" s="12"/>
      <c r="AS18" s="12"/>
      <c r="AT18" s="12">
        <v>5697.1779492187497</v>
      </c>
      <c r="AU18" s="12">
        <v>4275.5761346296904</v>
      </c>
      <c r="AV18" s="12">
        <v>4277.73125229176</v>
      </c>
      <c r="AW18" s="12"/>
      <c r="AX18" s="12"/>
      <c r="AY18" s="12"/>
      <c r="AZ18" s="12"/>
      <c r="BA18" s="12">
        <v>2.1655247211456299</v>
      </c>
      <c r="BB18" s="12">
        <v>1.4517401456832899</v>
      </c>
      <c r="BC18" s="12"/>
      <c r="BD18" s="12"/>
      <c r="BE18" s="12"/>
      <c r="BF18" s="12"/>
      <c r="BG18" s="12"/>
      <c r="BH18" s="12"/>
      <c r="BI18" s="12"/>
      <c r="BJ18" s="12"/>
      <c r="BK18" s="12"/>
      <c r="BL18" s="12"/>
      <c r="BM18" s="12"/>
      <c r="BN18" s="12"/>
    </row>
    <row r="19" spans="1:66" s="13" customFormat="1" x14ac:dyDescent="0.25">
      <c r="A19" s="13" t="s">
        <v>99</v>
      </c>
      <c r="B19" s="13" t="s">
        <v>166</v>
      </c>
      <c r="C19" s="13" t="s">
        <v>66</v>
      </c>
      <c r="D19" s="13">
        <f t="shared" si="0"/>
        <v>5.9471588134765598</v>
      </c>
      <c r="E19" s="13">
        <v>1.48678970336914</v>
      </c>
      <c r="F19" s="13" t="s">
        <v>67</v>
      </c>
      <c r="G19" s="13" t="s">
        <v>68</v>
      </c>
      <c r="H19" s="13" t="s">
        <v>69</v>
      </c>
      <c r="I19" s="13" t="s">
        <v>69</v>
      </c>
      <c r="J19" s="13" t="s">
        <v>70</v>
      </c>
      <c r="K19" s="13" t="s">
        <v>71</v>
      </c>
      <c r="L19" s="13">
        <v>29.735794067382798</v>
      </c>
      <c r="O19" s="13">
        <v>2.1834471225738499</v>
      </c>
      <c r="P19" s="13">
        <v>0.95708310604095503</v>
      </c>
      <c r="Q19" s="13">
        <v>18211</v>
      </c>
      <c r="R19" s="13">
        <v>23</v>
      </c>
      <c r="S19" s="13">
        <v>18188</v>
      </c>
      <c r="T19" s="13">
        <v>0</v>
      </c>
      <c r="U19" s="13">
        <v>0</v>
      </c>
      <c r="V19" s="13">
        <v>0</v>
      </c>
      <c r="W19" s="13">
        <v>0</v>
      </c>
      <c r="AF19" s="13">
        <v>4200</v>
      </c>
      <c r="AT19" s="13">
        <v>5217.8302691915796</v>
      </c>
      <c r="AU19" s="13">
        <v>3285.1218424206199</v>
      </c>
      <c r="AV19" s="13">
        <v>3287.56280084222</v>
      </c>
      <c r="BA19" s="13">
        <v>1.8183411359787001</v>
      </c>
      <c r="BB19" s="13">
        <v>1.19827020168304</v>
      </c>
    </row>
    <row r="20" spans="1:66" s="13" customFormat="1" x14ac:dyDescent="0.25">
      <c r="A20" s="12" t="s">
        <v>81</v>
      </c>
      <c r="B20" s="12" t="s">
        <v>167</v>
      </c>
      <c r="C20" s="12" t="s">
        <v>90</v>
      </c>
      <c r="D20" s="12">
        <f t="shared" si="0"/>
        <v>7.05718688964844</v>
      </c>
      <c r="E20" s="12">
        <v>1.7642966508865401</v>
      </c>
      <c r="F20" s="12" t="s">
        <v>67</v>
      </c>
      <c r="G20" s="12" t="s">
        <v>68</v>
      </c>
      <c r="H20" s="12" t="s">
        <v>69</v>
      </c>
      <c r="I20" s="12" t="s">
        <v>69</v>
      </c>
      <c r="J20" s="12" t="s">
        <v>70</v>
      </c>
      <c r="K20" s="12" t="s">
        <v>71</v>
      </c>
      <c r="L20" s="12">
        <v>35.285934448242202</v>
      </c>
      <c r="M20" s="12"/>
      <c r="N20" s="12"/>
      <c r="O20" s="12">
        <v>2.5041348934173602</v>
      </c>
      <c r="P20" s="12">
        <v>1.1870805025100699</v>
      </c>
      <c r="Q20" s="12">
        <v>18685</v>
      </c>
      <c r="R20" s="12">
        <v>28</v>
      </c>
      <c r="S20" s="12">
        <v>18657</v>
      </c>
      <c r="T20" s="12">
        <v>0</v>
      </c>
      <c r="U20" s="12">
        <v>0</v>
      </c>
      <c r="V20" s="12">
        <v>0</v>
      </c>
      <c r="W20" s="12">
        <v>0</v>
      </c>
      <c r="X20" s="12"/>
      <c r="Y20" s="12"/>
      <c r="Z20" s="12"/>
      <c r="AA20" s="12"/>
      <c r="AB20" s="12"/>
      <c r="AC20" s="12"/>
      <c r="AD20" s="12"/>
      <c r="AE20" s="12"/>
      <c r="AF20" s="12">
        <v>5250</v>
      </c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>
        <v>5813.6211111886196</v>
      </c>
      <c r="AU20" s="12">
        <v>4313.5995078035003</v>
      </c>
      <c r="AV20" s="12">
        <v>4315.8473325236</v>
      </c>
      <c r="AW20" s="12"/>
      <c r="AX20" s="12"/>
      <c r="AY20" s="12"/>
      <c r="AZ20" s="12"/>
      <c r="BA20" s="12">
        <v>2.1184830665588401</v>
      </c>
      <c r="BB20" s="12">
        <v>1.45207560062408</v>
      </c>
      <c r="BC20" s="12"/>
      <c r="BD20" s="12"/>
      <c r="BE20" s="12"/>
      <c r="BF20" s="12"/>
      <c r="BG20" s="12"/>
      <c r="BH20" s="12"/>
      <c r="BI20" s="12"/>
      <c r="BJ20" s="12"/>
      <c r="BK20" s="12"/>
      <c r="BL20" s="12"/>
      <c r="BM20" s="12"/>
      <c r="BN20" s="12"/>
    </row>
    <row r="21" spans="1:66" s="13" customFormat="1" x14ac:dyDescent="0.25">
      <c r="A21" s="13" t="s">
        <v>100</v>
      </c>
      <c r="B21" s="13" t="s">
        <v>167</v>
      </c>
      <c r="C21" s="13" t="s">
        <v>66</v>
      </c>
      <c r="D21" s="13">
        <f t="shared" si="0"/>
        <v>6.2923389434814405</v>
      </c>
      <c r="E21" s="13">
        <v>1.5730847120285001</v>
      </c>
      <c r="F21" s="13" t="s">
        <v>67</v>
      </c>
      <c r="G21" s="13" t="s">
        <v>68</v>
      </c>
      <c r="H21" s="13" t="s">
        <v>69</v>
      </c>
      <c r="I21" s="13" t="s">
        <v>69</v>
      </c>
      <c r="J21" s="13" t="s">
        <v>70</v>
      </c>
      <c r="K21" s="13" t="s">
        <v>71</v>
      </c>
      <c r="L21" s="13">
        <v>31.461694717407202</v>
      </c>
      <c r="O21" s="13">
        <v>2.2926197052002002</v>
      </c>
      <c r="P21" s="13">
        <v>1.0227901935577399</v>
      </c>
      <c r="Q21" s="13">
        <v>17961</v>
      </c>
      <c r="R21" s="13">
        <v>24</v>
      </c>
      <c r="S21" s="13">
        <v>17937</v>
      </c>
      <c r="T21" s="13">
        <v>0</v>
      </c>
      <c r="U21" s="13">
        <v>0</v>
      </c>
      <c r="V21" s="13">
        <v>0</v>
      </c>
      <c r="W21" s="13">
        <v>0</v>
      </c>
      <c r="AF21" s="13">
        <v>4200</v>
      </c>
      <c r="AT21" s="13">
        <v>5362.6950480143196</v>
      </c>
      <c r="AU21" s="13">
        <v>3421.4148913014101</v>
      </c>
      <c r="AV21" s="13">
        <v>3424.0088851637302</v>
      </c>
      <c r="BA21" s="13">
        <v>1.9159685373306301</v>
      </c>
      <c r="BB21" s="13">
        <v>1.2738399505615201</v>
      </c>
    </row>
    <row r="22" spans="1:66" s="13" customFormat="1" x14ac:dyDescent="0.25">
      <c r="A22" s="12" t="s">
        <v>82</v>
      </c>
      <c r="B22" s="12" t="s">
        <v>168</v>
      </c>
      <c r="C22" s="12" t="s">
        <v>90</v>
      </c>
      <c r="D22" s="12">
        <f t="shared" si="0"/>
        <v>6.9202278137207003</v>
      </c>
      <c r="E22" s="12">
        <v>1.73005700111389</v>
      </c>
      <c r="F22" s="12" t="s">
        <v>67</v>
      </c>
      <c r="G22" s="12" t="s">
        <v>68</v>
      </c>
      <c r="H22" s="12" t="s">
        <v>69</v>
      </c>
      <c r="I22" s="12" t="s">
        <v>69</v>
      </c>
      <c r="J22" s="12" t="s">
        <v>70</v>
      </c>
      <c r="K22" s="12" t="s">
        <v>71</v>
      </c>
      <c r="L22" s="12">
        <v>34.601139068603501</v>
      </c>
      <c r="M22" s="12"/>
      <c r="N22" s="12"/>
      <c r="O22" s="12">
        <v>2.4704654216766402</v>
      </c>
      <c r="P22" s="12">
        <v>1.15501141548157</v>
      </c>
      <c r="Q22" s="12">
        <v>18374</v>
      </c>
      <c r="R22" s="12">
        <v>27</v>
      </c>
      <c r="S22" s="12">
        <v>18347</v>
      </c>
      <c r="T22" s="12">
        <v>0</v>
      </c>
      <c r="U22" s="12">
        <v>0</v>
      </c>
      <c r="V22" s="12">
        <v>0</v>
      </c>
      <c r="W22" s="12">
        <v>0</v>
      </c>
      <c r="X22" s="12"/>
      <c r="Y22" s="12"/>
      <c r="Z22" s="12"/>
      <c r="AA22" s="12"/>
      <c r="AB22" s="12"/>
      <c r="AC22" s="12"/>
      <c r="AD22" s="12"/>
      <c r="AE22" s="12"/>
      <c r="AF22" s="12">
        <v>5250</v>
      </c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>
        <v>5658.97605613426</v>
      </c>
      <c r="AU22" s="12">
        <v>4292.6130160446401</v>
      </c>
      <c r="AV22" s="12">
        <v>4294.6208424342303</v>
      </c>
      <c r="AW22" s="12"/>
      <c r="AX22" s="12"/>
      <c r="AY22" s="12"/>
      <c r="AZ22" s="12"/>
      <c r="BA22" s="12">
        <v>2.08413505554199</v>
      </c>
      <c r="BB22" s="12">
        <v>1.41865122318268</v>
      </c>
      <c r="BC22" s="12"/>
      <c r="BD22" s="12"/>
      <c r="BE22" s="12"/>
      <c r="BF22" s="12"/>
      <c r="BG22" s="12"/>
      <c r="BH22" s="12"/>
      <c r="BI22" s="12"/>
      <c r="BJ22" s="12"/>
      <c r="BK22" s="12"/>
      <c r="BL22" s="12"/>
      <c r="BM22" s="12"/>
      <c r="BN22" s="12"/>
    </row>
    <row r="23" spans="1:66" s="13" customFormat="1" x14ac:dyDescent="0.25">
      <c r="A23" s="13" t="s">
        <v>101</v>
      </c>
      <c r="B23" s="13" t="s">
        <v>168</v>
      </c>
      <c r="C23" s="13" t="s">
        <v>66</v>
      </c>
      <c r="D23" s="13">
        <f t="shared" si="0"/>
        <v>3.9346843719482401</v>
      </c>
      <c r="E23" s="13">
        <v>0.98367112874984697</v>
      </c>
      <c r="F23" s="13" t="s">
        <v>67</v>
      </c>
      <c r="G23" s="13" t="s">
        <v>68</v>
      </c>
      <c r="H23" s="13" t="s">
        <v>69</v>
      </c>
      <c r="I23" s="13" t="s">
        <v>69</v>
      </c>
      <c r="J23" s="13" t="s">
        <v>70</v>
      </c>
      <c r="K23" s="13" t="s">
        <v>71</v>
      </c>
      <c r="L23" s="13">
        <v>19.6734218597412</v>
      </c>
      <c r="O23" s="13">
        <v>1.5512545108795199</v>
      </c>
      <c r="P23" s="13">
        <v>0.57510179281234697</v>
      </c>
      <c r="Q23" s="13">
        <v>19144</v>
      </c>
      <c r="R23" s="13">
        <v>16</v>
      </c>
      <c r="S23" s="13">
        <v>19128</v>
      </c>
      <c r="T23" s="13">
        <v>0</v>
      </c>
      <c r="U23" s="13">
        <v>0</v>
      </c>
      <c r="V23" s="13">
        <v>0</v>
      </c>
      <c r="W23" s="13">
        <v>0</v>
      </c>
      <c r="AF23" s="13">
        <v>4200</v>
      </c>
      <c r="AT23" s="13">
        <v>5419.5478210449201</v>
      </c>
      <c r="AU23" s="13">
        <v>3482.58318683364</v>
      </c>
      <c r="AV23" s="13">
        <v>3484.2020457005201</v>
      </c>
      <c r="BA23" s="13">
        <v>1.25057232379913</v>
      </c>
      <c r="BB23" s="13">
        <v>0.75778436660766602</v>
      </c>
    </row>
    <row r="24" spans="1:66" s="13" customFormat="1" x14ac:dyDescent="0.25">
      <c r="A24" s="12" t="s">
        <v>83</v>
      </c>
      <c r="B24" s="12" t="s">
        <v>169</v>
      </c>
      <c r="C24" s="12" t="s">
        <v>90</v>
      </c>
      <c r="D24" s="12">
        <f t="shared" si="0"/>
        <v>4.7153133392333997</v>
      </c>
      <c r="E24" s="12">
        <v>1.17882835865021</v>
      </c>
      <c r="F24" s="12" t="s">
        <v>67</v>
      </c>
      <c r="G24" s="12" t="s">
        <v>68</v>
      </c>
      <c r="H24" s="12" t="s">
        <v>69</v>
      </c>
      <c r="I24" s="12" t="s">
        <v>69</v>
      </c>
      <c r="J24" s="12" t="s">
        <v>70</v>
      </c>
      <c r="K24" s="12" t="s">
        <v>71</v>
      </c>
      <c r="L24" s="12">
        <v>23.576566696166999</v>
      </c>
      <c r="M24" s="12"/>
      <c r="N24" s="12"/>
      <c r="O24" s="12">
        <v>1.8141826391220099</v>
      </c>
      <c r="P24" s="12">
        <v>0.71272253990173295</v>
      </c>
      <c r="Q24" s="12">
        <v>17973</v>
      </c>
      <c r="R24" s="12">
        <v>18</v>
      </c>
      <c r="S24" s="12">
        <v>17955</v>
      </c>
      <c r="T24" s="12">
        <v>0</v>
      </c>
      <c r="U24" s="12">
        <v>0</v>
      </c>
      <c r="V24" s="12">
        <v>0</v>
      </c>
      <c r="W24" s="12">
        <v>0</v>
      </c>
      <c r="X24" s="12"/>
      <c r="Y24" s="12"/>
      <c r="Z24" s="12"/>
      <c r="AA24" s="12"/>
      <c r="AB24" s="12"/>
      <c r="AC24" s="12"/>
      <c r="AD24" s="12"/>
      <c r="AE24" s="12"/>
      <c r="AF24" s="12">
        <v>5250</v>
      </c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>
        <v>5766.5513237847199</v>
      </c>
      <c r="AU24" s="12">
        <v>4363.0903870189804</v>
      </c>
      <c r="AV24" s="12">
        <v>4364.49595630966</v>
      </c>
      <c r="AW24" s="12"/>
      <c r="AX24" s="12"/>
      <c r="AY24" s="12"/>
      <c r="AZ24" s="12"/>
      <c r="BA24" s="12">
        <v>1.4788978099823</v>
      </c>
      <c r="BB24" s="12">
        <v>0.92246365547180198</v>
      </c>
      <c r="BC24" s="12"/>
      <c r="BD24" s="12"/>
      <c r="BE24" s="12"/>
      <c r="BF24" s="12"/>
      <c r="BG24" s="12"/>
      <c r="BH24" s="12"/>
      <c r="BI24" s="12"/>
      <c r="BJ24" s="12"/>
      <c r="BK24" s="12"/>
      <c r="BL24" s="12"/>
      <c r="BM24" s="12"/>
      <c r="BN24" s="12"/>
    </row>
    <row r="25" spans="1:66" s="13" customFormat="1" x14ac:dyDescent="0.25">
      <c r="A25" s="13" t="s">
        <v>102</v>
      </c>
      <c r="B25" s="13" t="s">
        <v>169</v>
      </c>
      <c r="C25" s="13" t="s">
        <v>66</v>
      </c>
      <c r="D25" s="13">
        <f t="shared" si="0"/>
        <v>3.3019279479980397</v>
      </c>
      <c r="E25" s="13">
        <v>0.82548201084136996</v>
      </c>
      <c r="F25" s="13" t="s">
        <v>67</v>
      </c>
      <c r="G25" s="13" t="s">
        <v>68</v>
      </c>
      <c r="H25" s="13" t="s">
        <v>69</v>
      </c>
      <c r="I25" s="13" t="s">
        <v>69</v>
      </c>
      <c r="J25" s="13" t="s">
        <v>70</v>
      </c>
      <c r="K25" s="13" t="s">
        <v>71</v>
      </c>
      <c r="L25" s="13">
        <v>16.509639739990199</v>
      </c>
      <c r="O25" s="13">
        <v>1.36330938339233</v>
      </c>
      <c r="P25" s="13">
        <v>0.45210191607475297</v>
      </c>
      <c r="Q25" s="13">
        <v>18534</v>
      </c>
      <c r="R25" s="13">
        <v>13</v>
      </c>
      <c r="S25" s="13">
        <v>18521</v>
      </c>
      <c r="T25" s="13">
        <v>0</v>
      </c>
      <c r="U25" s="13">
        <v>0</v>
      </c>
      <c r="V25" s="13">
        <v>0</v>
      </c>
      <c r="W25" s="13">
        <v>0</v>
      </c>
      <c r="AF25" s="13">
        <v>4200</v>
      </c>
      <c r="AT25" s="13">
        <v>5332.0913837139396</v>
      </c>
      <c r="AU25" s="13">
        <v>3429.9763195457399</v>
      </c>
      <c r="AV25" s="13">
        <v>3431.3104889551601</v>
      </c>
      <c r="BA25" s="13">
        <v>1.0764799118042001</v>
      </c>
      <c r="BB25" s="13">
        <v>0.61696141958236705</v>
      </c>
    </row>
    <row r="26" spans="1:66" s="13" customFormat="1" x14ac:dyDescent="0.25">
      <c r="A26" s="12" t="s">
        <v>84</v>
      </c>
      <c r="B26" s="12" t="s">
        <v>170</v>
      </c>
      <c r="C26" s="12" t="s">
        <v>90</v>
      </c>
      <c r="D26" s="12">
        <f t="shared" si="0"/>
        <v>9.3238975524902408</v>
      </c>
      <c r="E26" s="12">
        <v>2.3309743404388401</v>
      </c>
      <c r="F26" s="12" t="s">
        <v>67</v>
      </c>
      <c r="G26" s="12" t="s">
        <v>68</v>
      </c>
      <c r="H26" s="12" t="s">
        <v>69</v>
      </c>
      <c r="I26" s="12" t="s">
        <v>69</v>
      </c>
      <c r="J26" s="12" t="s">
        <v>70</v>
      </c>
      <c r="K26" s="12" t="s">
        <v>71</v>
      </c>
      <c r="L26" s="12">
        <v>46.6194877624512</v>
      </c>
      <c r="M26" s="12"/>
      <c r="N26" s="12"/>
      <c r="O26" s="12">
        <v>3.2229099273681601</v>
      </c>
      <c r="P26" s="12">
        <v>1.6213748455047601</v>
      </c>
      <c r="Q26" s="12">
        <v>16672</v>
      </c>
      <c r="R26" s="12">
        <v>33</v>
      </c>
      <c r="S26" s="12">
        <v>16639</v>
      </c>
      <c r="T26" s="12">
        <v>0</v>
      </c>
      <c r="U26" s="12">
        <v>0</v>
      </c>
      <c r="V26" s="12">
        <v>0</v>
      </c>
      <c r="W26" s="12">
        <v>0</v>
      </c>
      <c r="X26" s="12"/>
      <c r="Y26" s="12"/>
      <c r="Z26" s="12"/>
      <c r="AA26" s="12"/>
      <c r="AB26" s="12"/>
      <c r="AC26" s="12"/>
      <c r="AD26" s="12"/>
      <c r="AE26" s="12"/>
      <c r="AF26" s="12">
        <v>5250</v>
      </c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>
        <v>6031.6771129261397</v>
      </c>
      <c r="AU26" s="12">
        <v>4373.2507451652</v>
      </c>
      <c r="AV26" s="12">
        <v>4376.5333789305596</v>
      </c>
      <c r="AW26" s="12"/>
      <c r="AX26" s="12"/>
      <c r="AY26" s="12"/>
      <c r="AZ26" s="12"/>
      <c r="BA26" s="12">
        <v>2.7598111629486102</v>
      </c>
      <c r="BB26" s="12">
        <v>1.9491553306579601</v>
      </c>
      <c r="BC26" s="12"/>
      <c r="BD26" s="12"/>
      <c r="BE26" s="12"/>
      <c r="BF26" s="12"/>
      <c r="BG26" s="12"/>
      <c r="BH26" s="12"/>
      <c r="BI26" s="12"/>
      <c r="BJ26" s="12"/>
      <c r="BK26" s="12"/>
      <c r="BL26" s="12"/>
      <c r="BM26" s="12"/>
      <c r="BN26" s="12"/>
    </row>
    <row r="27" spans="1:66" s="13" customFormat="1" x14ac:dyDescent="0.25">
      <c r="A27" s="13" t="s">
        <v>103</v>
      </c>
      <c r="B27" s="13" t="s">
        <v>170</v>
      </c>
      <c r="C27" s="13" t="s">
        <v>66</v>
      </c>
      <c r="D27" s="13">
        <f t="shared" si="0"/>
        <v>6.0336875915527397</v>
      </c>
      <c r="E27" s="13">
        <v>1.50842189788818</v>
      </c>
      <c r="F27" s="13" t="s">
        <v>67</v>
      </c>
      <c r="G27" s="13" t="s">
        <v>68</v>
      </c>
      <c r="H27" s="13" t="s">
        <v>69</v>
      </c>
      <c r="I27" s="13" t="s">
        <v>69</v>
      </c>
      <c r="J27" s="13" t="s">
        <v>70</v>
      </c>
      <c r="K27" s="13" t="s">
        <v>71</v>
      </c>
      <c r="L27" s="13">
        <v>30.1684379577637</v>
      </c>
      <c r="O27" s="13">
        <v>2.2152252197265598</v>
      </c>
      <c r="P27" s="13">
        <v>0.97100520133972201</v>
      </c>
      <c r="Q27" s="13">
        <v>17950</v>
      </c>
      <c r="R27" s="13">
        <v>23</v>
      </c>
      <c r="S27" s="13">
        <v>17927</v>
      </c>
      <c r="T27" s="13">
        <v>0</v>
      </c>
      <c r="U27" s="13">
        <v>0</v>
      </c>
      <c r="V27" s="13">
        <v>0</v>
      </c>
      <c r="W27" s="13">
        <v>0</v>
      </c>
      <c r="AF27" s="13">
        <v>4200</v>
      </c>
      <c r="AT27" s="13">
        <v>5255.1905995244597</v>
      </c>
      <c r="AU27" s="13">
        <v>3440.3832865089598</v>
      </c>
      <c r="AV27" s="13">
        <v>3442.7086663529299</v>
      </c>
      <c r="BA27" s="13">
        <v>1.8448014259338399</v>
      </c>
      <c r="BB27" s="13">
        <v>1.2157024145126301</v>
      </c>
    </row>
    <row r="28" spans="1:66" s="13" customFormat="1" x14ac:dyDescent="0.25">
      <c r="A28" s="12" t="s">
        <v>85</v>
      </c>
      <c r="B28" s="12" t="s">
        <v>171</v>
      </c>
      <c r="C28" s="12" t="s">
        <v>90</v>
      </c>
      <c r="D28" s="12">
        <f t="shared" si="0"/>
        <v>6.4312850952148395</v>
      </c>
      <c r="E28" s="12">
        <v>1.60782122612</v>
      </c>
      <c r="F28" s="12" t="s">
        <v>67</v>
      </c>
      <c r="G28" s="12" t="s">
        <v>68</v>
      </c>
      <c r="H28" s="12" t="s">
        <v>69</v>
      </c>
      <c r="I28" s="12" t="s">
        <v>69</v>
      </c>
      <c r="J28" s="12" t="s">
        <v>70</v>
      </c>
      <c r="K28" s="12" t="s">
        <v>71</v>
      </c>
      <c r="L28" s="12">
        <v>32.156425476074197</v>
      </c>
      <c r="M28" s="12"/>
      <c r="N28" s="12"/>
      <c r="O28" s="12">
        <v>2.3612470626831099</v>
      </c>
      <c r="P28" s="12">
        <v>1.0349751710891699</v>
      </c>
      <c r="Q28" s="12">
        <v>16841</v>
      </c>
      <c r="R28" s="12">
        <v>23</v>
      </c>
      <c r="S28" s="12">
        <v>16818</v>
      </c>
      <c r="T28" s="12">
        <v>0</v>
      </c>
      <c r="U28" s="12">
        <v>0</v>
      </c>
      <c r="V28" s="12">
        <v>0</v>
      </c>
      <c r="W28" s="12">
        <v>0</v>
      </c>
      <c r="X28" s="12"/>
      <c r="Y28" s="12"/>
      <c r="Z28" s="12"/>
      <c r="AA28" s="12"/>
      <c r="AB28" s="12"/>
      <c r="AC28" s="12"/>
      <c r="AD28" s="12"/>
      <c r="AE28" s="12"/>
      <c r="AF28" s="12">
        <v>5250</v>
      </c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>
        <v>5812.5463442595101</v>
      </c>
      <c r="AU28" s="12">
        <v>4337.4411295485797</v>
      </c>
      <c r="AV28" s="12">
        <v>4339.4557023137704</v>
      </c>
      <c r="AW28" s="12"/>
      <c r="AX28" s="12"/>
      <c r="AY28" s="12"/>
      <c r="AZ28" s="12"/>
      <c r="BA28" s="12">
        <v>1.96638524532318</v>
      </c>
      <c r="BB28" s="12">
        <v>1.2958019971847501</v>
      </c>
      <c r="BC28" s="12"/>
      <c r="BD28" s="12"/>
      <c r="BE28" s="12"/>
      <c r="BF28" s="12"/>
      <c r="BG28" s="12"/>
      <c r="BH28" s="12"/>
      <c r="BI28" s="12"/>
      <c r="BJ28" s="12"/>
      <c r="BK28" s="12"/>
      <c r="BL28" s="12"/>
      <c r="BM28" s="12"/>
      <c r="BN28" s="12"/>
    </row>
    <row r="29" spans="1:66" s="13" customFormat="1" x14ac:dyDescent="0.25">
      <c r="A29" s="13" t="s">
        <v>104</v>
      </c>
      <c r="B29" s="13" t="s">
        <v>171</v>
      </c>
      <c r="C29" s="13" t="s">
        <v>66</v>
      </c>
      <c r="D29" s="13">
        <f t="shared" si="0"/>
        <v>2.9835050582885798</v>
      </c>
      <c r="E29" s="13">
        <v>0.74587625265121504</v>
      </c>
      <c r="F29" s="13" t="s">
        <v>67</v>
      </c>
      <c r="G29" s="13" t="s">
        <v>68</v>
      </c>
      <c r="H29" s="13" t="s">
        <v>69</v>
      </c>
      <c r="I29" s="13" t="s">
        <v>69</v>
      </c>
      <c r="J29" s="13" t="s">
        <v>70</v>
      </c>
      <c r="K29" s="13" t="s">
        <v>71</v>
      </c>
      <c r="L29" s="13">
        <v>14.9175252914429</v>
      </c>
      <c r="O29" s="13">
        <v>1.31410372257233</v>
      </c>
      <c r="P29" s="13">
        <v>0.37131270766258201</v>
      </c>
      <c r="Q29" s="13">
        <v>15778</v>
      </c>
      <c r="R29" s="13">
        <v>10</v>
      </c>
      <c r="S29" s="13">
        <v>15768</v>
      </c>
      <c r="T29" s="13">
        <v>0</v>
      </c>
      <c r="U29" s="13">
        <v>0</v>
      </c>
      <c r="V29" s="13">
        <v>0</v>
      </c>
      <c r="W29" s="13">
        <v>0</v>
      </c>
      <c r="AF29" s="13">
        <v>4200</v>
      </c>
      <c r="AT29" s="13">
        <v>5528.6539062499996</v>
      </c>
      <c r="AU29" s="13">
        <v>3615.97109780972</v>
      </c>
      <c r="AV29" s="13">
        <v>3617.1833444876602</v>
      </c>
      <c r="BA29" s="13">
        <v>1.0081641674041699</v>
      </c>
      <c r="BB29" s="13">
        <v>0.53362631797790505</v>
      </c>
    </row>
    <row r="30" spans="1:66" s="13" customFormat="1" x14ac:dyDescent="0.25">
      <c r="A30" s="12" t="s">
        <v>79</v>
      </c>
      <c r="B30" s="12" t="s">
        <v>86</v>
      </c>
      <c r="C30" s="12" t="s">
        <v>90</v>
      </c>
      <c r="D30" s="12">
        <f t="shared" si="0"/>
        <v>0.47688312530517596</v>
      </c>
      <c r="E30" s="12">
        <v>0.119220778346062</v>
      </c>
      <c r="F30" s="12" t="s">
        <v>67</v>
      </c>
      <c r="G30" s="12" t="s">
        <v>68</v>
      </c>
      <c r="H30" s="12" t="s">
        <v>69</v>
      </c>
      <c r="I30" s="12" t="s">
        <v>69</v>
      </c>
      <c r="J30" s="12" t="s">
        <v>70</v>
      </c>
      <c r="K30" s="12" t="s">
        <v>71</v>
      </c>
      <c r="L30" s="12">
        <v>2.3844156265258798</v>
      </c>
      <c r="M30" s="12"/>
      <c r="N30" s="12"/>
      <c r="O30" s="12">
        <v>0.381906747817993</v>
      </c>
      <c r="P30" s="12">
        <v>1.8061172217130699E-2</v>
      </c>
      <c r="Q30" s="12">
        <v>19737</v>
      </c>
      <c r="R30" s="12">
        <v>2</v>
      </c>
      <c r="S30" s="12">
        <v>19735</v>
      </c>
      <c r="T30" s="12">
        <v>0</v>
      </c>
      <c r="U30" s="12">
        <v>0</v>
      </c>
      <c r="V30" s="12">
        <v>0</v>
      </c>
      <c r="W30" s="12">
        <v>0</v>
      </c>
      <c r="X30" s="12"/>
      <c r="Y30" s="12"/>
      <c r="Z30" s="12"/>
      <c r="AA30" s="12"/>
      <c r="AB30" s="12"/>
      <c r="AC30" s="12"/>
      <c r="AD30" s="12"/>
      <c r="AE30" s="12"/>
      <c r="AF30" s="12">
        <v>5250</v>
      </c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>
        <v>5971.6955566406295</v>
      </c>
      <c r="AU30" s="12">
        <v>4092.5659504672299</v>
      </c>
      <c r="AV30" s="12">
        <v>4092.75636741066</v>
      </c>
      <c r="AW30" s="12"/>
      <c r="AX30" s="12"/>
      <c r="AY30" s="12"/>
      <c r="AZ30" s="12"/>
      <c r="BA30" s="12">
        <v>0.229212656617165</v>
      </c>
      <c r="BB30" s="12">
        <v>5.1740329712629297E-2</v>
      </c>
      <c r="BC30" s="12"/>
      <c r="BD30" s="12"/>
      <c r="BE30" s="12"/>
      <c r="BF30" s="12"/>
      <c r="BG30" s="12"/>
      <c r="BH30" s="12"/>
      <c r="BI30" s="12"/>
      <c r="BJ30" s="12"/>
      <c r="BK30" s="12"/>
      <c r="BL30" s="12"/>
      <c r="BM30" s="12"/>
      <c r="BN30" s="12"/>
    </row>
    <row r="31" spans="1:66" s="13" customFormat="1" x14ac:dyDescent="0.25">
      <c r="A31" s="13" t="s">
        <v>98</v>
      </c>
      <c r="B31" s="13" t="s">
        <v>86</v>
      </c>
      <c r="C31" s="13" t="s">
        <v>66</v>
      </c>
      <c r="D31" s="13">
        <f t="shared" si="0"/>
        <v>0</v>
      </c>
      <c r="E31" s="13">
        <v>0</v>
      </c>
      <c r="F31" s="13" t="s">
        <v>67</v>
      </c>
      <c r="G31" s="13" t="s">
        <v>68</v>
      </c>
      <c r="H31" s="13" t="s">
        <v>69</v>
      </c>
      <c r="I31" s="13" t="s">
        <v>69</v>
      </c>
      <c r="J31" s="13" t="s">
        <v>70</v>
      </c>
      <c r="K31" s="13" t="s">
        <v>71</v>
      </c>
      <c r="L31" s="13">
        <v>0</v>
      </c>
      <c r="O31" s="13">
        <v>0.19540987908840199</v>
      </c>
      <c r="P31" s="13">
        <v>0</v>
      </c>
      <c r="Q31" s="13">
        <v>18039</v>
      </c>
      <c r="R31" s="13">
        <v>0</v>
      </c>
      <c r="S31" s="13">
        <v>18039</v>
      </c>
      <c r="T31" s="13">
        <v>0</v>
      </c>
      <c r="U31" s="13">
        <v>0</v>
      </c>
      <c r="V31" s="13">
        <v>0</v>
      </c>
      <c r="W31" s="13">
        <v>0</v>
      </c>
      <c r="AF31" s="13">
        <v>4200</v>
      </c>
      <c r="AT31" s="13">
        <v>0</v>
      </c>
      <c r="AU31" s="13">
        <v>3240.79722417834</v>
      </c>
      <c r="AV31" s="13">
        <v>3240.79722417835</v>
      </c>
      <c r="BA31" s="13">
        <v>8.9287057518959004E-2</v>
      </c>
      <c r="BB31" s="13">
        <v>0</v>
      </c>
    </row>
    <row r="32" spans="1:66" s="13" customFormat="1" x14ac:dyDescent="0.25">
      <c r="A32" s="12" t="s">
        <v>87</v>
      </c>
      <c r="B32" s="12" t="s">
        <v>88</v>
      </c>
      <c r="C32" s="12" t="s">
        <v>90</v>
      </c>
      <c r="D32" s="12">
        <f t="shared" si="0"/>
        <v>32.390936279296803</v>
      </c>
      <c r="E32" s="12">
        <v>8.0977344512939506</v>
      </c>
      <c r="F32" s="12" t="s">
        <v>67</v>
      </c>
      <c r="G32" s="12" t="s">
        <v>68</v>
      </c>
      <c r="H32" s="12" t="s">
        <v>69</v>
      </c>
      <c r="I32" s="12" t="s">
        <v>69</v>
      </c>
      <c r="J32" s="12" t="s">
        <v>70</v>
      </c>
      <c r="K32" s="12" t="s">
        <v>71</v>
      </c>
      <c r="L32" s="12">
        <v>161.95468139648401</v>
      </c>
      <c r="M32" s="12"/>
      <c r="N32" s="12"/>
      <c r="O32" s="12">
        <v>9.5722990036010707</v>
      </c>
      <c r="P32" s="12">
        <v>6.6250166893005398</v>
      </c>
      <c r="Q32" s="12">
        <v>16911</v>
      </c>
      <c r="R32" s="12">
        <v>116</v>
      </c>
      <c r="S32" s="12">
        <v>16795</v>
      </c>
      <c r="T32" s="12">
        <v>0</v>
      </c>
      <c r="U32" s="12">
        <v>0</v>
      </c>
      <c r="V32" s="12">
        <v>0</v>
      </c>
      <c r="W32" s="12">
        <v>0</v>
      </c>
      <c r="X32" s="12"/>
      <c r="Y32" s="12"/>
      <c r="Z32" s="12"/>
      <c r="AA32" s="12"/>
      <c r="AB32" s="12"/>
      <c r="AC32" s="12"/>
      <c r="AD32" s="12"/>
      <c r="AE32" s="12"/>
      <c r="AF32" s="12">
        <v>5250</v>
      </c>
      <c r="AG32" s="12"/>
      <c r="AH32" s="12"/>
      <c r="AI32" s="12"/>
      <c r="AJ32" s="12"/>
      <c r="AK32" s="12"/>
      <c r="AL32" s="12"/>
      <c r="AM32" s="12"/>
      <c r="AN32" s="12"/>
      <c r="AO32" s="12"/>
      <c r="AP32" s="12"/>
      <c r="AQ32" s="12"/>
      <c r="AR32" s="12"/>
      <c r="AS32" s="12"/>
      <c r="AT32" s="12">
        <v>5807.9918507543098</v>
      </c>
      <c r="AU32" s="12">
        <v>4133.6782520199904</v>
      </c>
      <c r="AV32" s="12">
        <v>4145.1631066975997</v>
      </c>
      <c r="AW32" s="12"/>
      <c r="AX32" s="12"/>
      <c r="AY32" s="12"/>
      <c r="AZ32" s="12"/>
      <c r="BA32" s="12">
        <v>8.8498325347900408</v>
      </c>
      <c r="BB32" s="12">
        <v>7.3461179733276403</v>
      </c>
      <c r="BC32" s="12"/>
      <c r="BD32" s="12"/>
      <c r="BE32" s="12"/>
      <c r="BF32" s="12"/>
      <c r="BG32" s="12"/>
      <c r="BH32" s="12"/>
      <c r="BI32" s="12"/>
      <c r="BJ32" s="12"/>
      <c r="BK32" s="12"/>
      <c r="BL32" s="12"/>
      <c r="BM32" s="12"/>
      <c r="BN32" s="12"/>
    </row>
    <row r="33" spans="1:54" s="13" customFormat="1" x14ac:dyDescent="0.25">
      <c r="A33" s="13" t="s">
        <v>105</v>
      </c>
      <c r="B33" s="13" t="s">
        <v>88</v>
      </c>
      <c r="C33" s="13" t="s">
        <v>66</v>
      </c>
      <c r="D33" s="13">
        <f t="shared" si="0"/>
        <v>27.216802978515602</v>
      </c>
      <c r="E33" s="13">
        <v>6.8042011260986301</v>
      </c>
      <c r="F33" s="13" t="s">
        <v>67</v>
      </c>
      <c r="G33" s="13" t="s">
        <v>68</v>
      </c>
      <c r="H33" s="13" t="s">
        <v>69</v>
      </c>
      <c r="I33" s="13" t="s">
        <v>69</v>
      </c>
      <c r="J33" s="13" t="s">
        <v>70</v>
      </c>
      <c r="K33" s="13" t="s">
        <v>71</v>
      </c>
      <c r="L33" s="13">
        <v>136.08401489257801</v>
      </c>
      <c r="O33" s="13">
        <v>8.2403049468994105</v>
      </c>
      <c r="P33" s="13">
        <v>5.54644680023193</v>
      </c>
      <c r="Q33" s="13">
        <v>17167</v>
      </c>
      <c r="R33" s="13">
        <v>99</v>
      </c>
      <c r="S33" s="13">
        <v>17068</v>
      </c>
      <c r="T33" s="13">
        <v>0</v>
      </c>
      <c r="U33" s="13">
        <v>0</v>
      </c>
      <c r="V33" s="13">
        <v>0</v>
      </c>
      <c r="W33" s="13">
        <v>0</v>
      </c>
      <c r="AF33" s="13">
        <v>4200</v>
      </c>
      <c r="AT33" s="13">
        <v>5185.4823626893904</v>
      </c>
      <c r="AU33" s="13">
        <v>3333.4027115915901</v>
      </c>
      <c r="AV33" s="13">
        <v>3344.08342956554</v>
      </c>
      <c r="BA33" s="13">
        <v>7.5100331306457502</v>
      </c>
      <c r="BB33" s="13">
        <v>6.1443276405334499</v>
      </c>
    </row>
  </sheetData>
  <autoFilter ref="A1:BN1" xr:uid="{A2FBE125-6D80-C642-B3D5-CB47455C8846}">
    <sortState xmlns:xlrd2="http://schemas.microsoft.com/office/spreadsheetml/2017/richdata2" ref="A2:BN33">
      <sortCondition ref="B1:B33"/>
    </sortState>
  </autoFilter>
  <pageMargins left="0.75" right="0.75" top="1" bottom="1" header="0.5" footer="0.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686448-4DF0-3345-A5F4-AECF4323D5E1}">
  <dimension ref="A1:T37"/>
  <sheetViews>
    <sheetView workbookViewId="0">
      <selection activeCell="D7" sqref="D7:D14"/>
    </sheetView>
  </sheetViews>
  <sheetFormatPr defaultColWidth="10.85546875" defaultRowHeight="15.75" x14ac:dyDescent="0.25"/>
  <cols>
    <col min="1" max="1" width="10.85546875" style="11"/>
    <col min="2" max="2" width="15.42578125" style="11" customWidth="1"/>
    <col min="3" max="3" width="17" style="11" customWidth="1"/>
    <col min="4" max="4" width="16.5703125" style="11" bestFit="1" customWidth="1"/>
    <col min="5" max="5" width="16.5703125" style="11" customWidth="1"/>
    <col min="6" max="6" width="16.5703125" style="11" bestFit="1" customWidth="1"/>
    <col min="7" max="7" width="15.85546875" style="11" customWidth="1"/>
    <col min="8" max="8" width="16.5703125" style="11" bestFit="1" customWidth="1"/>
    <col min="9" max="9" width="17.42578125" style="11" customWidth="1"/>
    <col min="10" max="10" width="16.5703125" style="11" bestFit="1" customWidth="1"/>
    <col min="11" max="11" width="17.140625" style="11" customWidth="1"/>
    <col min="12" max="12" width="16.5703125" style="11" bestFit="1" customWidth="1"/>
    <col min="13" max="13" width="16.42578125" style="11" customWidth="1"/>
    <col min="14" max="14" width="16.5703125" style="11" bestFit="1" customWidth="1"/>
    <col min="15" max="16384" width="10.85546875" style="11"/>
  </cols>
  <sheetData>
    <row r="1" spans="1:14" x14ac:dyDescent="0.25">
      <c r="A1" s="11" t="s">
        <v>173</v>
      </c>
    </row>
    <row r="3" spans="1:14" x14ac:dyDescent="0.25">
      <c r="B3" s="11" t="s">
        <v>174</v>
      </c>
    </row>
    <row r="4" spans="1:14" ht="16.5" thickBot="1" x14ac:dyDescent="0.3"/>
    <row r="5" spans="1:14" ht="16.5" thickBot="1" x14ac:dyDescent="0.3">
      <c r="B5" s="14" t="s">
        <v>175</v>
      </c>
      <c r="C5" s="15">
        <v>1</v>
      </c>
      <c r="D5" s="15">
        <v>2</v>
      </c>
      <c r="E5" s="15">
        <v>3</v>
      </c>
      <c r="F5" s="15">
        <v>4</v>
      </c>
      <c r="G5" s="15"/>
      <c r="H5" s="15"/>
      <c r="I5" s="15">
        <v>7</v>
      </c>
      <c r="J5" s="15">
        <v>8</v>
      </c>
      <c r="K5" s="15">
        <v>9</v>
      </c>
      <c r="L5" s="15">
        <v>10</v>
      </c>
      <c r="M5" s="15">
        <v>11</v>
      </c>
      <c r="N5" s="16">
        <v>12</v>
      </c>
    </row>
    <row r="6" spans="1:14" ht="16.5" thickBot="1" x14ac:dyDescent="0.3">
      <c r="B6" s="17"/>
      <c r="C6" s="18" t="s">
        <v>90</v>
      </c>
      <c r="D6" s="19" t="s">
        <v>90</v>
      </c>
      <c r="E6" s="20" t="s">
        <v>66</v>
      </c>
      <c r="F6" s="21" t="s">
        <v>66</v>
      </c>
      <c r="G6" s="22"/>
      <c r="H6" s="22"/>
      <c r="I6" s="22"/>
      <c r="J6" s="22"/>
      <c r="K6" s="22"/>
      <c r="L6" s="22"/>
      <c r="M6" s="23"/>
      <c r="N6" s="24"/>
    </row>
    <row r="7" spans="1:14" x14ac:dyDescent="0.25">
      <c r="B7" s="17" t="s">
        <v>176</v>
      </c>
      <c r="C7" s="25" t="s">
        <v>158</v>
      </c>
      <c r="D7" s="26" t="s">
        <v>86</v>
      </c>
      <c r="E7" s="27" t="s">
        <v>158</v>
      </c>
      <c r="F7" s="28" t="s">
        <v>86</v>
      </c>
      <c r="G7" s="29"/>
      <c r="H7" s="29"/>
      <c r="I7" s="29"/>
      <c r="J7" s="29"/>
      <c r="K7" s="29"/>
      <c r="L7" s="29"/>
      <c r="M7" s="30"/>
      <c r="N7" s="30"/>
    </row>
    <row r="8" spans="1:14" x14ac:dyDescent="0.25">
      <c r="B8" s="17" t="s">
        <v>177</v>
      </c>
      <c r="C8" s="31" t="s">
        <v>159</v>
      </c>
      <c r="D8" s="32" t="s">
        <v>166</v>
      </c>
      <c r="E8" s="33" t="s">
        <v>159</v>
      </c>
      <c r="F8" s="34" t="s">
        <v>166</v>
      </c>
      <c r="G8" s="35"/>
      <c r="H8" s="35"/>
      <c r="I8" s="35"/>
      <c r="J8" s="35"/>
      <c r="K8" s="35"/>
      <c r="L8" s="35"/>
      <c r="M8" s="36"/>
      <c r="N8" s="36"/>
    </row>
    <row r="9" spans="1:14" x14ac:dyDescent="0.25">
      <c r="B9" s="17" t="s">
        <v>178</v>
      </c>
      <c r="C9" s="31" t="s">
        <v>160</v>
      </c>
      <c r="D9" s="32" t="s">
        <v>167</v>
      </c>
      <c r="E9" s="33" t="s">
        <v>160</v>
      </c>
      <c r="F9" s="34" t="s">
        <v>167</v>
      </c>
      <c r="G9" s="35"/>
      <c r="H9" s="35"/>
      <c r="I9" s="35"/>
      <c r="J9" s="35"/>
      <c r="K9" s="35"/>
      <c r="L9" s="35"/>
      <c r="M9" s="36"/>
      <c r="N9" s="36"/>
    </row>
    <row r="10" spans="1:14" x14ac:dyDescent="0.25">
      <c r="B10" s="17" t="s">
        <v>179</v>
      </c>
      <c r="C10" s="31" t="s">
        <v>161</v>
      </c>
      <c r="D10" s="32" t="s">
        <v>168</v>
      </c>
      <c r="E10" s="33" t="s">
        <v>161</v>
      </c>
      <c r="F10" s="34" t="s">
        <v>168</v>
      </c>
      <c r="G10" s="35"/>
      <c r="H10" s="35"/>
      <c r="I10" s="35"/>
      <c r="J10" s="35"/>
      <c r="K10" s="35"/>
      <c r="L10" s="35"/>
      <c r="M10" s="36"/>
      <c r="N10" s="36"/>
    </row>
    <row r="11" spans="1:14" x14ac:dyDescent="0.25">
      <c r="B11" s="17" t="s">
        <v>180</v>
      </c>
      <c r="C11" s="31" t="s">
        <v>162</v>
      </c>
      <c r="D11" s="32" t="s">
        <v>169</v>
      </c>
      <c r="E11" s="33" t="s">
        <v>162</v>
      </c>
      <c r="F11" s="34" t="s">
        <v>169</v>
      </c>
      <c r="G11" s="35"/>
      <c r="H11" s="35"/>
      <c r="I11" s="35"/>
      <c r="J11" s="35"/>
      <c r="K11" s="35"/>
      <c r="L11" s="35"/>
      <c r="M11" s="36"/>
      <c r="N11" s="36"/>
    </row>
    <row r="12" spans="1:14" x14ac:dyDescent="0.25">
      <c r="B12" s="17" t="s">
        <v>181</v>
      </c>
      <c r="C12" s="31" t="s">
        <v>163</v>
      </c>
      <c r="D12" s="32" t="s">
        <v>170</v>
      </c>
      <c r="E12" s="33" t="s">
        <v>163</v>
      </c>
      <c r="F12" s="34" t="s">
        <v>170</v>
      </c>
      <c r="G12" s="35"/>
      <c r="H12" s="35"/>
      <c r="I12" s="35"/>
      <c r="J12" s="35"/>
      <c r="K12" s="35"/>
      <c r="L12" s="35"/>
      <c r="M12" s="36"/>
      <c r="N12" s="36"/>
    </row>
    <row r="13" spans="1:14" x14ac:dyDescent="0.25">
      <c r="B13" s="17" t="s">
        <v>182</v>
      </c>
      <c r="C13" s="31" t="s">
        <v>164</v>
      </c>
      <c r="D13" s="32" t="s">
        <v>171</v>
      </c>
      <c r="E13" s="33" t="s">
        <v>164</v>
      </c>
      <c r="F13" s="34" t="s">
        <v>171</v>
      </c>
      <c r="G13" s="35"/>
      <c r="H13" s="35"/>
      <c r="I13" s="35"/>
      <c r="J13" s="35"/>
      <c r="K13" s="35"/>
      <c r="L13" s="35"/>
      <c r="M13" s="36"/>
      <c r="N13" s="36"/>
    </row>
    <row r="14" spans="1:14" ht="16.5" thickBot="1" x14ac:dyDescent="0.3">
      <c r="B14" s="37" t="s">
        <v>183</v>
      </c>
      <c r="C14" s="38" t="s">
        <v>165</v>
      </c>
      <c r="D14" s="39" t="s">
        <v>88</v>
      </c>
      <c r="E14" s="40" t="s">
        <v>165</v>
      </c>
      <c r="F14" s="41" t="s">
        <v>88</v>
      </c>
      <c r="G14" s="42"/>
      <c r="H14" s="42"/>
      <c r="I14" s="42"/>
      <c r="J14" s="42"/>
      <c r="K14" s="42"/>
      <c r="L14" s="42"/>
      <c r="M14" s="43"/>
      <c r="N14" s="43"/>
    </row>
    <row r="15" spans="1:14" x14ac:dyDescent="0.25">
      <c r="C15" s="44"/>
      <c r="D15" s="44"/>
      <c r="E15" s="44"/>
      <c r="F15" s="44"/>
    </row>
    <row r="16" spans="1:14" x14ac:dyDescent="0.25">
      <c r="B16" s="45" t="s">
        <v>184</v>
      </c>
      <c r="C16" s="44"/>
      <c r="D16" s="44"/>
      <c r="E16" s="44"/>
    </row>
    <row r="17" spans="2:20" x14ac:dyDescent="0.25">
      <c r="C17" s="44"/>
      <c r="E17" s="44"/>
      <c r="F17" s="44"/>
    </row>
    <row r="18" spans="2:20" hidden="1" x14ac:dyDescent="0.25">
      <c r="B18" s="14" t="s">
        <v>175</v>
      </c>
      <c r="C18" s="46">
        <v>1</v>
      </c>
      <c r="D18" s="46">
        <v>2</v>
      </c>
      <c r="E18" s="46">
        <v>3</v>
      </c>
      <c r="F18" s="46">
        <v>4</v>
      </c>
      <c r="G18" s="15">
        <v>5</v>
      </c>
      <c r="H18" s="15">
        <v>6</v>
      </c>
      <c r="I18" s="15">
        <v>7</v>
      </c>
      <c r="J18" s="15">
        <v>8</v>
      </c>
      <c r="K18" s="15">
        <v>9</v>
      </c>
      <c r="L18" s="15">
        <v>10</v>
      </c>
      <c r="M18" s="15">
        <v>11</v>
      </c>
      <c r="N18" s="16">
        <v>12</v>
      </c>
    </row>
    <row r="19" spans="2:20" hidden="1" x14ac:dyDescent="0.25">
      <c r="B19" s="17"/>
      <c r="C19" s="47" t="s">
        <v>90</v>
      </c>
      <c r="D19" s="48" t="s">
        <v>90</v>
      </c>
      <c r="E19" s="48" t="s">
        <v>90</v>
      </c>
      <c r="F19" s="49" t="s">
        <v>90</v>
      </c>
      <c r="G19" s="48" t="s">
        <v>90</v>
      </c>
      <c r="H19" s="49" t="s">
        <v>90</v>
      </c>
      <c r="I19" s="27" t="s">
        <v>66</v>
      </c>
      <c r="J19" s="50" t="s">
        <v>66</v>
      </c>
      <c r="K19" s="50" t="s">
        <v>66</v>
      </c>
      <c r="L19" s="50" t="s">
        <v>66</v>
      </c>
      <c r="M19" s="50" t="s">
        <v>66</v>
      </c>
      <c r="N19" s="51" t="s">
        <v>66</v>
      </c>
      <c r="P19" s="11" t="str">
        <f>CONCATENATE(E20, "-5b")</f>
        <v>A08-8b-5b</v>
      </c>
      <c r="Q19" s="11" t="str">
        <f>CONCATENATE(F20, "-5b")</f>
        <v>NTC-8b-5b</v>
      </c>
      <c r="S19" s="27" t="s">
        <v>66</v>
      </c>
      <c r="T19" s="51" t="s">
        <v>66</v>
      </c>
    </row>
    <row r="20" spans="2:20" hidden="1" x14ac:dyDescent="0.25">
      <c r="B20" s="17" t="s">
        <v>176</v>
      </c>
      <c r="C20" s="31" t="s">
        <v>185</v>
      </c>
      <c r="D20" s="52" t="s">
        <v>186</v>
      </c>
      <c r="E20" s="52" t="s">
        <v>187</v>
      </c>
      <c r="F20" s="53" t="s">
        <v>188</v>
      </c>
      <c r="G20" s="52" t="s">
        <v>189</v>
      </c>
      <c r="H20" s="53" t="s">
        <v>86</v>
      </c>
      <c r="I20" s="33" t="s">
        <v>185</v>
      </c>
      <c r="J20" s="54" t="s">
        <v>186</v>
      </c>
      <c r="K20" s="55" t="s">
        <v>187</v>
      </c>
      <c r="L20" s="54" t="s">
        <v>188</v>
      </c>
      <c r="M20" s="55" t="s">
        <v>189</v>
      </c>
      <c r="N20" s="56" t="s">
        <v>86</v>
      </c>
      <c r="P20" s="11" t="str">
        <f t="shared" ref="P20:Q27" si="0">CONCATENATE(E21, "-5b")</f>
        <v>B08-8b-5b</v>
      </c>
      <c r="Q20" s="11" t="str">
        <f t="shared" si="0"/>
        <v>A08-8b-5b</v>
      </c>
      <c r="S20" s="57" t="s">
        <v>65</v>
      </c>
      <c r="T20" s="56" t="s">
        <v>86</v>
      </c>
    </row>
    <row r="21" spans="2:20" hidden="1" x14ac:dyDescent="0.25">
      <c r="B21" s="17" t="s">
        <v>177</v>
      </c>
      <c r="C21" s="31" t="s">
        <v>190</v>
      </c>
      <c r="D21" s="52" t="s">
        <v>185</v>
      </c>
      <c r="E21" s="52" t="s">
        <v>191</v>
      </c>
      <c r="F21" s="53" t="s">
        <v>187</v>
      </c>
      <c r="G21" s="52" t="s">
        <v>189</v>
      </c>
      <c r="H21" s="53" t="s">
        <v>189</v>
      </c>
      <c r="I21" s="33" t="s">
        <v>190</v>
      </c>
      <c r="J21" s="55" t="s">
        <v>185</v>
      </c>
      <c r="K21" s="55" t="s">
        <v>191</v>
      </c>
      <c r="L21" s="55" t="s">
        <v>187</v>
      </c>
      <c r="M21" s="55" t="s">
        <v>189</v>
      </c>
      <c r="N21" s="34" t="s">
        <v>189</v>
      </c>
      <c r="P21" s="11" t="str">
        <f t="shared" si="0"/>
        <v>C08-8b-5b</v>
      </c>
      <c r="Q21" s="11" t="str">
        <f t="shared" si="0"/>
        <v>B08-8b-5b</v>
      </c>
      <c r="S21" s="57" t="s">
        <v>72</v>
      </c>
      <c r="T21" s="56" t="s">
        <v>79</v>
      </c>
    </row>
    <row r="22" spans="2:20" hidden="1" x14ac:dyDescent="0.25">
      <c r="B22" s="17" t="s">
        <v>178</v>
      </c>
      <c r="C22" s="31" t="s">
        <v>192</v>
      </c>
      <c r="D22" s="52" t="s">
        <v>190</v>
      </c>
      <c r="E22" s="52" t="s">
        <v>193</v>
      </c>
      <c r="F22" s="53" t="s">
        <v>191</v>
      </c>
      <c r="G22" s="52" t="s">
        <v>189</v>
      </c>
      <c r="H22" s="53" t="s">
        <v>189</v>
      </c>
      <c r="I22" s="33" t="s">
        <v>192</v>
      </c>
      <c r="J22" s="55" t="s">
        <v>190</v>
      </c>
      <c r="K22" s="55" t="s">
        <v>193</v>
      </c>
      <c r="L22" s="55" t="s">
        <v>191</v>
      </c>
      <c r="M22" s="55" t="s">
        <v>189</v>
      </c>
      <c r="N22" s="34" t="s">
        <v>189</v>
      </c>
      <c r="P22" s="11" t="str">
        <f t="shared" si="0"/>
        <v>D08-8b-5b</v>
      </c>
      <c r="Q22" s="11" t="str">
        <f t="shared" si="0"/>
        <v>C08-8b-5b</v>
      </c>
      <c r="S22" s="57" t="s">
        <v>73</v>
      </c>
      <c r="T22" s="56" t="s">
        <v>80</v>
      </c>
    </row>
    <row r="23" spans="2:20" hidden="1" x14ac:dyDescent="0.25">
      <c r="B23" s="17" t="s">
        <v>179</v>
      </c>
      <c r="C23" s="31" t="s">
        <v>194</v>
      </c>
      <c r="D23" s="52" t="s">
        <v>192</v>
      </c>
      <c r="E23" s="52" t="s">
        <v>195</v>
      </c>
      <c r="F23" s="53" t="s">
        <v>193</v>
      </c>
      <c r="G23" s="52" t="s">
        <v>189</v>
      </c>
      <c r="H23" s="53" t="s">
        <v>189</v>
      </c>
      <c r="I23" s="33" t="s">
        <v>194</v>
      </c>
      <c r="J23" s="55" t="s">
        <v>192</v>
      </c>
      <c r="K23" s="55" t="s">
        <v>195</v>
      </c>
      <c r="L23" s="55" t="s">
        <v>193</v>
      </c>
      <c r="M23" s="55" t="s">
        <v>189</v>
      </c>
      <c r="N23" s="34" t="s">
        <v>189</v>
      </c>
      <c r="P23" s="11" t="str">
        <f t="shared" si="0"/>
        <v>E08-8b-5b</v>
      </c>
      <c r="Q23" s="11" t="str">
        <f t="shared" si="0"/>
        <v>D08-8b-5b</v>
      </c>
      <c r="S23" s="57" t="s">
        <v>74</v>
      </c>
      <c r="T23" s="56" t="s">
        <v>81</v>
      </c>
    </row>
    <row r="24" spans="2:20" hidden="1" x14ac:dyDescent="0.25">
      <c r="B24" s="17" t="s">
        <v>180</v>
      </c>
      <c r="C24" s="31" t="s">
        <v>196</v>
      </c>
      <c r="D24" s="52" t="s">
        <v>194</v>
      </c>
      <c r="E24" s="52" t="s">
        <v>197</v>
      </c>
      <c r="F24" s="53" t="s">
        <v>195</v>
      </c>
      <c r="G24" s="52" t="s">
        <v>189</v>
      </c>
      <c r="H24" s="53" t="s">
        <v>189</v>
      </c>
      <c r="I24" s="33" t="s">
        <v>196</v>
      </c>
      <c r="J24" s="55" t="s">
        <v>194</v>
      </c>
      <c r="K24" s="55" t="s">
        <v>197</v>
      </c>
      <c r="L24" s="55" t="s">
        <v>195</v>
      </c>
      <c r="M24" s="55" t="s">
        <v>189</v>
      </c>
      <c r="N24" s="34" t="s">
        <v>189</v>
      </c>
      <c r="P24" s="11" t="str">
        <f t="shared" si="0"/>
        <v>F08-8b-5b</v>
      </c>
      <c r="Q24" s="11" t="str">
        <f t="shared" si="0"/>
        <v>E08-8b-5b</v>
      </c>
      <c r="S24" s="57" t="s">
        <v>75</v>
      </c>
      <c r="T24" s="56" t="s">
        <v>82</v>
      </c>
    </row>
    <row r="25" spans="2:20" hidden="1" x14ac:dyDescent="0.25">
      <c r="B25" s="17" t="s">
        <v>181</v>
      </c>
      <c r="C25" s="31" t="s">
        <v>198</v>
      </c>
      <c r="D25" s="52" t="s">
        <v>196</v>
      </c>
      <c r="E25" s="52" t="s">
        <v>199</v>
      </c>
      <c r="F25" s="53" t="s">
        <v>197</v>
      </c>
      <c r="G25" s="52" t="s">
        <v>189</v>
      </c>
      <c r="H25" s="53" t="s">
        <v>189</v>
      </c>
      <c r="I25" s="33" t="s">
        <v>198</v>
      </c>
      <c r="J25" s="55" t="s">
        <v>196</v>
      </c>
      <c r="K25" s="55" t="s">
        <v>199</v>
      </c>
      <c r="L25" s="55" t="s">
        <v>197</v>
      </c>
      <c r="M25" s="55" t="s">
        <v>189</v>
      </c>
      <c r="N25" s="34" t="s">
        <v>189</v>
      </c>
      <c r="P25" s="11" t="str">
        <f t="shared" si="0"/>
        <v>G08-8b-5b</v>
      </c>
      <c r="Q25" s="11" t="str">
        <f t="shared" si="0"/>
        <v>F08-8b-5b</v>
      </c>
      <c r="S25" s="57" t="s">
        <v>76</v>
      </c>
      <c r="T25" s="56" t="s">
        <v>83</v>
      </c>
    </row>
    <row r="26" spans="2:20" hidden="1" x14ac:dyDescent="0.25">
      <c r="B26" s="17" t="s">
        <v>182</v>
      </c>
      <c r="C26" s="31" t="s">
        <v>200</v>
      </c>
      <c r="D26" s="52" t="s">
        <v>198</v>
      </c>
      <c r="E26" s="52" t="s">
        <v>201</v>
      </c>
      <c r="F26" s="53" t="s">
        <v>199</v>
      </c>
      <c r="G26" s="52" t="s">
        <v>189</v>
      </c>
      <c r="H26" s="53" t="s">
        <v>189</v>
      </c>
      <c r="I26" s="33" t="s">
        <v>200</v>
      </c>
      <c r="J26" s="55" t="s">
        <v>198</v>
      </c>
      <c r="K26" s="55" t="s">
        <v>201</v>
      </c>
      <c r="L26" s="55" t="s">
        <v>199</v>
      </c>
      <c r="M26" s="55" t="s">
        <v>189</v>
      </c>
      <c r="N26" s="34" t="s">
        <v>189</v>
      </c>
      <c r="P26" s="11" t="str">
        <f t="shared" si="0"/>
        <v>H08-8b-5b</v>
      </c>
      <c r="Q26" s="11" t="str">
        <f t="shared" si="0"/>
        <v>Positive Control-8b-5b</v>
      </c>
      <c r="S26" s="57" t="s">
        <v>77</v>
      </c>
      <c r="T26" s="56" t="s">
        <v>84</v>
      </c>
    </row>
    <row r="27" spans="2:20" ht="16.5" hidden="1" thickBot="1" x14ac:dyDescent="0.3">
      <c r="B27" s="37" t="s">
        <v>183</v>
      </c>
      <c r="C27" s="38" t="s">
        <v>202</v>
      </c>
      <c r="D27" s="58" t="s">
        <v>203</v>
      </c>
      <c r="E27" s="58" t="s">
        <v>204</v>
      </c>
      <c r="F27" s="39" t="s">
        <v>205</v>
      </c>
      <c r="G27" s="58" t="s">
        <v>189</v>
      </c>
      <c r="H27" s="39" t="s">
        <v>88</v>
      </c>
      <c r="I27" s="40" t="s">
        <v>202</v>
      </c>
      <c r="J27" s="59" t="s">
        <v>203</v>
      </c>
      <c r="K27" s="60" t="s">
        <v>204</v>
      </c>
      <c r="L27" s="59" t="s">
        <v>205</v>
      </c>
      <c r="M27" s="60" t="s">
        <v>189</v>
      </c>
      <c r="N27" s="41" t="s">
        <v>88</v>
      </c>
      <c r="P27" s="11" t="str">
        <f t="shared" si="0"/>
        <v>-5b</v>
      </c>
      <c r="Q27" s="11" t="str">
        <f t="shared" si="0"/>
        <v>-5b</v>
      </c>
      <c r="S27" s="61" t="s">
        <v>78</v>
      </c>
      <c r="T27" s="41" t="s">
        <v>88</v>
      </c>
    </row>
    <row r="28" spans="2:20" ht="16.5" thickBot="1" x14ac:dyDescent="0.3"/>
    <row r="29" spans="2:20" ht="16.5" thickBot="1" x14ac:dyDescent="0.3">
      <c r="B29" s="62"/>
      <c r="C29" s="63" t="s">
        <v>206</v>
      </c>
      <c r="D29" s="64"/>
      <c r="E29" s="65"/>
      <c r="F29" s="66"/>
      <c r="G29" s="66"/>
      <c r="H29" s="78"/>
      <c r="I29" s="78"/>
      <c r="J29" s="66"/>
      <c r="K29" s="66"/>
      <c r="L29" s="66"/>
      <c r="M29" s="66"/>
      <c r="N29" s="66"/>
    </row>
    <row r="30" spans="2:20" x14ac:dyDescent="0.25">
      <c r="B30" s="14"/>
      <c r="C30" s="67" t="s">
        <v>207</v>
      </c>
      <c r="D30" s="68">
        <v>18</v>
      </c>
      <c r="E30" s="69"/>
      <c r="F30" s="70"/>
      <c r="G30" s="70"/>
      <c r="H30" s="79"/>
      <c r="I30" s="79"/>
      <c r="J30" s="70"/>
      <c r="K30" s="70"/>
      <c r="L30" s="70"/>
      <c r="M30" s="70"/>
      <c r="N30" s="70"/>
    </row>
    <row r="31" spans="2:20" x14ac:dyDescent="0.25">
      <c r="B31" s="71" t="s">
        <v>8</v>
      </c>
      <c r="C31" s="72">
        <v>5</v>
      </c>
      <c r="D31" s="68">
        <f>(C31*$D$30) * 1.1</f>
        <v>99.000000000000014</v>
      </c>
      <c r="E31" s="69"/>
      <c r="F31" s="70"/>
      <c r="G31" s="70"/>
      <c r="H31" s="79"/>
      <c r="I31" s="79"/>
      <c r="J31" s="70"/>
      <c r="K31" s="70"/>
      <c r="L31" s="70"/>
      <c r="M31" s="70"/>
      <c r="N31" s="70"/>
    </row>
    <row r="32" spans="2:20" x14ac:dyDescent="0.25">
      <c r="B32" s="71" t="s">
        <v>208</v>
      </c>
      <c r="C32" s="72">
        <v>2</v>
      </c>
      <c r="D32" s="68">
        <f>(C32*$D$30) * 1.1</f>
        <v>39.6</v>
      </c>
      <c r="E32" s="69"/>
      <c r="F32" s="70"/>
      <c r="G32" s="70"/>
      <c r="H32" s="80"/>
      <c r="I32" s="80"/>
      <c r="J32" s="70"/>
      <c r="K32" s="70"/>
      <c r="L32" s="70"/>
      <c r="M32" s="70"/>
      <c r="N32" s="70"/>
    </row>
    <row r="33" spans="2:14" x14ac:dyDescent="0.25">
      <c r="B33" s="71" t="s">
        <v>209</v>
      </c>
      <c r="C33" s="72">
        <v>1</v>
      </c>
      <c r="D33" s="68">
        <f>(C33*$D$30) * 1.1</f>
        <v>19.8</v>
      </c>
      <c r="E33" s="69"/>
      <c r="F33" s="70"/>
      <c r="G33" s="70"/>
      <c r="H33" s="79"/>
      <c r="I33" s="79"/>
      <c r="J33" s="70"/>
      <c r="K33" s="70"/>
      <c r="L33" s="66"/>
      <c r="M33" s="66"/>
      <c r="N33" s="66"/>
    </row>
    <row r="34" spans="2:14" x14ac:dyDescent="0.25">
      <c r="B34" s="71" t="s">
        <v>210</v>
      </c>
      <c r="C34" s="72">
        <v>2</v>
      </c>
      <c r="D34" s="68">
        <f>(C34*$D$30) * 1.1</f>
        <v>39.6</v>
      </c>
      <c r="E34" s="69"/>
      <c r="F34" s="70"/>
      <c r="G34" s="70"/>
      <c r="H34" s="70"/>
      <c r="I34" s="70"/>
      <c r="J34" s="70"/>
      <c r="K34" s="70"/>
      <c r="L34" s="66"/>
      <c r="M34" s="66"/>
      <c r="N34" s="66"/>
    </row>
    <row r="35" spans="2:14" x14ac:dyDescent="0.25">
      <c r="B35" s="71" t="s">
        <v>211</v>
      </c>
      <c r="C35" s="72">
        <v>5</v>
      </c>
      <c r="D35" s="68">
        <f>(C35*$D$30) * 1.1</f>
        <v>99.000000000000014</v>
      </c>
      <c r="E35" s="69"/>
      <c r="F35" s="70"/>
      <c r="G35" s="70"/>
      <c r="H35" s="70"/>
      <c r="I35" s="70"/>
      <c r="J35" s="70"/>
      <c r="K35" s="70"/>
      <c r="L35" s="66"/>
      <c r="M35" s="66"/>
      <c r="N35" s="66"/>
    </row>
    <row r="36" spans="2:14" x14ac:dyDescent="0.25">
      <c r="B36" s="71" t="s">
        <v>212</v>
      </c>
      <c r="C36" s="72">
        <v>5</v>
      </c>
      <c r="D36" s="73"/>
      <c r="E36" s="69"/>
      <c r="F36" s="70"/>
      <c r="G36" s="70"/>
      <c r="H36" s="70"/>
      <c r="I36" s="70"/>
      <c r="J36" s="70"/>
      <c r="K36" s="70"/>
      <c r="L36" s="66"/>
      <c r="M36" s="66"/>
      <c r="N36" s="66"/>
    </row>
    <row r="37" spans="2:14" ht="16.5" thickBot="1" x14ac:dyDescent="0.3">
      <c r="B37" s="74" t="s">
        <v>213</v>
      </c>
      <c r="C37" s="75">
        <v>20</v>
      </c>
      <c r="D37" s="76">
        <f>SUM(D31:D35)</f>
        <v>297.00000000000006</v>
      </c>
      <c r="E37" s="77">
        <f>(D37/8) * 0.95</f>
        <v>35.268750000000004</v>
      </c>
      <c r="F37" s="70"/>
      <c r="G37" s="70"/>
      <c r="H37" s="70"/>
      <c r="I37" s="70"/>
      <c r="J37" s="70"/>
      <c r="K37" s="70"/>
      <c r="L37" s="66"/>
      <c r="M37" s="66"/>
      <c r="N37" s="66"/>
    </row>
  </sheetData>
  <mergeCells count="5">
    <mergeCell ref="H29:I29"/>
    <mergeCell ref="H30:I30"/>
    <mergeCell ref="H31:I31"/>
    <mergeCell ref="H32:I32"/>
    <mergeCell ref="H33:I33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29EC6E-2B2A-4045-9F67-943E9D37E199}">
  <dimension ref="A1"/>
  <sheetViews>
    <sheetView topLeftCell="A2" workbookViewId="0">
      <selection activeCell="N27" sqref="N27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B29B5E-2CB1-2A46-992C-05106A0E3A86}">
  <dimension ref="A1:BN65"/>
  <sheetViews>
    <sheetView workbookViewId="0">
      <selection activeCell="A2" sqref="A2:XFD65"/>
    </sheetView>
  </sheetViews>
  <sheetFormatPr defaultColWidth="10.85546875" defaultRowHeight="15.75" x14ac:dyDescent="0.25"/>
  <cols>
    <col min="1" max="16384" width="10.85546875" style="6"/>
  </cols>
  <sheetData>
    <row r="1" spans="1:66" x14ac:dyDescent="0.25">
      <c r="A1" s="6" t="s">
        <v>0</v>
      </c>
      <c r="B1" s="6" t="s">
        <v>1</v>
      </c>
      <c r="C1" s="6" t="s">
        <v>2</v>
      </c>
      <c r="D1" s="6" t="s">
        <v>139</v>
      </c>
      <c r="E1" s="6" t="s">
        <v>3</v>
      </c>
      <c r="F1" s="6" t="s">
        <v>4</v>
      </c>
      <c r="G1" s="6" t="s">
        <v>5</v>
      </c>
      <c r="H1" s="6" t="s">
        <v>6</v>
      </c>
      <c r="I1" s="6" t="s">
        <v>7</v>
      </c>
      <c r="J1" s="6" t="s">
        <v>8</v>
      </c>
      <c r="K1" s="6" t="s">
        <v>9</v>
      </c>
      <c r="L1" s="6" t="s">
        <v>10</v>
      </c>
      <c r="M1" s="6" t="s">
        <v>11</v>
      </c>
      <c r="N1" s="6" t="s">
        <v>12</v>
      </c>
      <c r="O1" s="6" t="s">
        <v>13</v>
      </c>
      <c r="P1" s="6" t="s">
        <v>14</v>
      </c>
      <c r="Q1" s="6" t="s">
        <v>15</v>
      </c>
      <c r="R1" s="6" t="s">
        <v>16</v>
      </c>
      <c r="S1" s="6" t="s">
        <v>17</v>
      </c>
      <c r="T1" s="6" t="s">
        <v>18</v>
      </c>
      <c r="U1" s="6" t="s">
        <v>19</v>
      </c>
      <c r="V1" s="6" t="s">
        <v>20</v>
      </c>
      <c r="W1" s="6" t="s">
        <v>21</v>
      </c>
      <c r="X1" s="6" t="s">
        <v>22</v>
      </c>
      <c r="Y1" s="6" t="s">
        <v>23</v>
      </c>
      <c r="Z1" s="6" t="s">
        <v>24</v>
      </c>
      <c r="AA1" s="6" t="s">
        <v>25</v>
      </c>
      <c r="AB1" s="6" t="s">
        <v>26</v>
      </c>
      <c r="AC1" s="6" t="s">
        <v>27</v>
      </c>
      <c r="AD1" s="6" t="s">
        <v>28</v>
      </c>
      <c r="AE1" s="6" t="s">
        <v>29</v>
      </c>
      <c r="AF1" s="6" t="s">
        <v>30</v>
      </c>
      <c r="AG1" s="6" t="s">
        <v>31</v>
      </c>
      <c r="AH1" s="6" t="s">
        <v>32</v>
      </c>
      <c r="AI1" s="6" t="s">
        <v>33</v>
      </c>
      <c r="AJ1" s="6" t="s">
        <v>34</v>
      </c>
      <c r="AK1" s="6" t="s">
        <v>35</v>
      </c>
      <c r="AL1" s="6" t="s">
        <v>36</v>
      </c>
      <c r="AM1" s="6" t="s">
        <v>37</v>
      </c>
      <c r="AN1" s="6" t="s">
        <v>38</v>
      </c>
      <c r="AO1" s="6" t="s">
        <v>39</v>
      </c>
      <c r="AP1" s="6" t="s">
        <v>40</v>
      </c>
      <c r="AQ1" s="6" t="s">
        <v>41</v>
      </c>
      <c r="AR1" s="6" t="s">
        <v>42</v>
      </c>
      <c r="AS1" s="6" t="s">
        <v>43</v>
      </c>
      <c r="AT1" s="6" t="s">
        <v>44</v>
      </c>
      <c r="AU1" s="6" t="s">
        <v>45</v>
      </c>
      <c r="AV1" s="6" t="s">
        <v>46</v>
      </c>
      <c r="AW1" s="6" t="s">
        <v>47</v>
      </c>
      <c r="AX1" s="6" t="s">
        <v>48</v>
      </c>
      <c r="AY1" s="6" t="s">
        <v>49</v>
      </c>
      <c r="AZ1" s="6" t="s">
        <v>50</v>
      </c>
      <c r="BA1" s="6" t="s">
        <v>51</v>
      </c>
      <c r="BB1" s="6" t="s">
        <v>52</v>
      </c>
      <c r="BC1" s="6" t="s">
        <v>53</v>
      </c>
      <c r="BD1" s="6" t="s">
        <v>54</v>
      </c>
      <c r="BE1" s="6" t="s">
        <v>55</v>
      </c>
      <c r="BF1" s="6" t="s">
        <v>56</v>
      </c>
      <c r="BG1" s="6" t="s">
        <v>57</v>
      </c>
      <c r="BH1" s="6" t="s">
        <v>58</v>
      </c>
      <c r="BI1" s="6" t="s">
        <v>59</v>
      </c>
      <c r="BJ1" s="6" t="s">
        <v>60</v>
      </c>
      <c r="BK1" s="6" t="s">
        <v>61</v>
      </c>
      <c r="BL1" s="6" t="s">
        <v>62</v>
      </c>
      <c r="BM1" s="6" t="s">
        <v>63</v>
      </c>
      <c r="BN1" s="6" t="s">
        <v>64</v>
      </c>
    </row>
    <row r="2" spans="1:66" x14ac:dyDescent="0.25">
      <c r="A2" s="6" t="s">
        <v>65</v>
      </c>
      <c r="B2" s="6" t="s">
        <v>140</v>
      </c>
      <c r="C2" s="6" t="s">
        <v>90</v>
      </c>
      <c r="D2" s="6">
        <f>L2/5</f>
        <v>39.644171142578202</v>
      </c>
      <c r="E2" s="6">
        <v>9.9110431671142596</v>
      </c>
      <c r="F2" s="6" t="s">
        <v>67</v>
      </c>
      <c r="G2" s="6" t="s">
        <v>68</v>
      </c>
      <c r="H2" s="6" t="s">
        <v>69</v>
      </c>
      <c r="I2" s="6" t="s">
        <v>69</v>
      </c>
      <c r="J2" s="6" t="s">
        <v>70</v>
      </c>
      <c r="K2" s="6" t="s">
        <v>71</v>
      </c>
      <c r="L2" s="6">
        <v>198.22085571289099</v>
      </c>
      <c r="O2" s="6">
        <v>11.4382619857788</v>
      </c>
      <c r="P2" s="6">
        <v>8.3858051300048793</v>
      </c>
      <c r="Q2" s="6">
        <v>19311</v>
      </c>
      <c r="R2" s="6">
        <v>162</v>
      </c>
      <c r="S2" s="6">
        <v>19149</v>
      </c>
      <c r="T2" s="6">
        <v>0</v>
      </c>
      <c r="U2" s="6">
        <v>0</v>
      </c>
      <c r="V2" s="6">
        <v>0</v>
      </c>
      <c r="W2" s="6">
        <v>0</v>
      </c>
      <c r="AF2" s="6">
        <v>5000</v>
      </c>
      <c r="AT2" s="6">
        <v>5996.0726152584903</v>
      </c>
      <c r="AU2" s="6">
        <v>4203.8682990289599</v>
      </c>
      <c r="AV2" s="6">
        <v>4218.9031029867301</v>
      </c>
      <c r="BA2" s="6">
        <v>10.689989089965801</v>
      </c>
      <c r="BB2" s="6">
        <v>9.1326131820678693</v>
      </c>
    </row>
    <row r="3" spans="1:66" x14ac:dyDescent="0.25">
      <c r="A3" s="6" t="s">
        <v>72</v>
      </c>
      <c r="B3" s="6" t="s">
        <v>141</v>
      </c>
      <c r="C3" s="6" t="s">
        <v>90</v>
      </c>
      <c r="D3" s="6">
        <f t="shared" ref="D3:D65" si="0">L3/5</f>
        <v>32.989147949218804</v>
      </c>
      <c r="E3" s="6">
        <v>8.2472867965698207</v>
      </c>
      <c r="F3" s="6" t="s">
        <v>67</v>
      </c>
      <c r="G3" s="6" t="s">
        <v>68</v>
      </c>
      <c r="H3" s="6" t="s">
        <v>69</v>
      </c>
      <c r="I3" s="6" t="s">
        <v>69</v>
      </c>
      <c r="J3" s="6" t="s">
        <v>70</v>
      </c>
      <c r="K3" s="6" t="s">
        <v>71</v>
      </c>
      <c r="L3" s="6">
        <v>164.94573974609401</v>
      </c>
      <c r="O3" s="6">
        <v>9.6142473220825195</v>
      </c>
      <c r="P3" s="6">
        <v>6.8819112777709996</v>
      </c>
      <c r="Q3" s="6">
        <v>20041</v>
      </c>
      <c r="R3" s="6">
        <v>140</v>
      </c>
      <c r="S3" s="6">
        <v>19901</v>
      </c>
      <c r="T3" s="6">
        <v>0</v>
      </c>
      <c r="U3" s="6">
        <v>0</v>
      </c>
      <c r="V3" s="6">
        <v>0</v>
      </c>
      <c r="W3" s="6">
        <v>0</v>
      </c>
      <c r="AF3" s="6">
        <v>5000</v>
      </c>
      <c r="AT3" s="6">
        <v>6041.5847970145096</v>
      </c>
      <c r="AU3" s="6">
        <v>4252.2940801964796</v>
      </c>
      <c r="AV3" s="6">
        <v>4264.7934914211401</v>
      </c>
      <c r="BA3" s="6">
        <v>8.9445171356201207</v>
      </c>
      <c r="BB3" s="6">
        <v>7.5504679679870597</v>
      </c>
    </row>
    <row r="4" spans="1:66" x14ac:dyDescent="0.25">
      <c r="A4" s="6" t="s">
        <v>73</v>
      </c>
      <c r="B4" s="6" t="s">
        <v>142</v>
      </c>
      <c r="C4" s="6" t="s">
        <v>90</v>
      </c>
      <c r="D4" s="6">
        <f t="shared" si="0"/>
        <v>13.518910217285159</v>
      </c>
      <c r="E4" s="6">
        <v>3.379727602005</v>
      </c>
      <c r="F4" s="6" t="s">
        <v>67</v>
      </c>
      <c r="G4" s="6" t="s">
        <v>68</v>
      </c>
      <c r="H4" s="6" t="s">
        <v>69</v>
      </c>
      <c r="I4" s="6" t="s">
        <v>69</v>
      </c>
      <c r="J4" s="6" t="s">
        <v>70</v>
      </c>
      <c r="K4" s="6" t="s">
        <v>71</v>
      </c>
      <c r="L4" s="6">
        <v>67.594551086425795</v>
      </c>
      <c r="O4" s="6">
        <v>4.3379559516906703</v>
      </c>
      <c r="P4" s="6">
        <v>2.5745906829834002</v>
      </c>
      <c r="Q4" s="6">
        <v>19870</v>
      </c>
      <c r="R4" s="6">
        <v>57</v>
      </c>
      <c r="S4" s="6">
        <v>19813</v>
      </c>
      <c r="T4" s="6">
        <v>0</v>
      </c>
      <c r="U4" s="6">
        <v>0</v>
      </c>
      <c r="V4" s="6">
        <v>0</v>
      </c>
      <c r="W4" s="6">
        <v>0</v>
      </c>
      <c r="AF4" s="6">
        <v>5000</v>
      </c>
      <c r="AT4" s="6">
        <v>5814.5024071408998</v>
      </c>
      <c r="AU4" s="6">
        <v>4012.53248141116</v>
      </c>
      <c r="AV4" s="6">
        <v>4017.7016955916602</v>
      </c>
      <c r="BA4" s="6">
        <v>3.84618067741394</v>
      </c>
      <c r="BB4" s="6">
        <v>2.9527535438537602</v>
      </c>
    </row>
    <row r="5" spans="1:66" x14ac:dyDescent="0.25">
      <c r="A5" s="6" t="s">
        <v>74</v>
      </c>
      <c r="B5" s="6" t="s">
        <v>143</v>
      </c>
      <c r="C5" s="6" t="s">
        <v>90</v>
      </c>
      <c r="D5" s="6">
        <f t="shared" si="0"/>
        <v>15.298458862304679</v>
      </c>
      <c r="E5" s="6">
        <v>3.8246147632598899</v>
      </c>
      <c r="F5" s="6" t="s">
        <v>67</v>
      </c>
      <c r="G5" s="6" t="s">
        <v>68</v>
      </c>
      <c r="H5" s="6" t="s">
        <v>69</v>
      </c>
      <c r="I5" s="6" t="s">
        <v>69</v>
      </c>
      <c r="J5" s="6" t="s">
        <v>70</v>
      </c>
      <c r="K5" s="6" t="s">
        <v>71</v>
      </c>
      <c r="L5" s="6">
        <v>76.492294311523395</v>
      </c>
      <c r="O5" s="6">
        <v>4.90924167633057</v>
      </c>
      <c r="P5" s="6">
        <v>2.91336274147034</v>
      </c>
      <c r="Q5" s="6">
        <v>17562</v>
      </c>
      <c r="R5" s="6">
        <v>57</v>
      </c>
      <c r="S5" s="6">
        <v>17505</v>
      </c>
      <c r="T5" s="6">
        <v>0</v>
      </c>
      <c r="U5" s="6">
        <v>0</v>
      </c>
      <c r="V5" s="6">
        <v>0</v>
      </c>
      <c r="W5" s="6">
        <v>0</v>
      </c>
      <c r="AF5" s="6">
        <v>5000</v>
      </c>
      <c r="AT5" s="6">
        <v>5974.0494791666697</v>
      </c>
      <c r="AU5" s="6">
        <v>4205.33871117739</v>
      </c>
      <c r="AV5" s="6">
        <v>4211.0793166764297</v>
      </c>
      <c r="BA5" s="6">
        <v>4.3525819778442401</v>
      </c>
      <c r="BB5" s="6">
        <v>3.3413560390472399</v>
      </c>
    </row>
    <row r="6" spans="1:66" x14ac:dyDescent="0.25">
      <c r="A6" s="6" t="s">
        <v>75</v>
      </c>
      <c r="B6" s="6" t="s">
        <v>144</v>
      </c>
      <c r="C6" s="6" t="s">
        <v>90</v>
      </c>
      <c r="D6" s="6">
        <f t="shared" si="0"/>
        <v>25.389756774902402</v>
      </c>
      <c r="E6" s="6">
        <v>6.3474392890930202</v>
      </c>
      <c r="F6" s="6" t="s">
        <v>67</v>
      </c>
      <c r="G6" s="6" t="s">
        <v>68</v>
      </c>
      <c r="H6" s="6" t="s">
        <v>69</v>
      </c>
      <c r="I6" s="6" t="s">
        <v>69</v>
      </c>
      <c r="J6" s="6" t="s">
        <v>70</v>
      </c>
      <c r="K6" s="6" t="s">
        <v>71</v>
      </c>
      <c r="L6" s="6">
        <v>126.948783874512</v>
      </c>
      <c r="O6" s="6">
        <v>7.5680122375488299</v>
      </c>
      <c r="P6" s="6">
        <v>5.1281309127807599</v>
      </c>
      <c r="Q6" s="6">
        <v>19328</v>
      </c>
      <c r="R6" s="6">
        <v>104</v>
      </c>
      <c r="S6" s="6">
        <v>19224</v>
      </c>
      <c r="T6" s="6">
        <v>0</v>
      </c>
      <c r="U6" s="6">
        <v>0</v>
      </c>
      <c r="V6" s="6">
        <v>0</v>
      </c>
      <c r="W6" s="6">
        <v>0</v>
      </c>
      <c r="AF6" s="6">
        <v>5000</v>
      </c>
      <c r="AT6" s="6">
        <v>5962.0636361929101</v>
      </c>
      <c r="AU6" s="6">
        <v>4166.0520190089301</v>
      </c>
      <c r="AV6" s="6">
        <v>4175.7159888033702</v>
      </c>
      <c r="BA6" s="6">
        <v>6.9700226783752397</v>
      </c>
      <c r="BB6" s="6">
        <v>5.7251853942871103</v>
      </c>
    </row>
    <row r="7" spans="1:66" x14ac:dyDescent="0.25">
      <c r="A7" s="6" t="s">
        <v>76</v>
      </c>
      <c r="B7" s="6" t="s">
        <v>145</v>
      </c>
      <c r="C7" s="6" t="s">
        <v>90</v>
      </c>
      <c r="D7" s="6">
        <f t="shared" si="0"/>
        <v>22.469970703125</v>
      </c>
      <c r="E7" s="6">
        <v>5.61749267578125</v>
      </c>
      <c r="F7" s="6" t="s">
        <v>67</v>
      </c>
      <c r="G7" s="6" t="s">
        <v>68</v>
      </c>
      <c r="H7" s="6" t="s">
        <v>69</v>
      </c>
      <c r="I7" s="6" t="s">
        <v>69</v>
      </c>
      <c r="J7" s="6" t="s">
        <v>70</v>
      </c>
      <c r="K7" s="6" t="s">
        <v>71</v>
      </c>
      <c r="L7" s="6">
        <v>112.349853515625</v>
      </c>
      <c r="O7" s="6">
        <v>6.8949003219604501</v>
      </c>
      <c r="P7" s="6">
        <v>4.5092463493347203</v>
      </c>
      <c r="Q7" s="6">
        <v>18054</v>
      </c>
      <c r="R7" s="6">
        <v>86</v>
      </c>
      <c r="S7" s="6">
        <v>17968</v>
      </c>
      <c r="T7" s="6">
        <v>0</v>
      </c>
      <c r="U7" s="6">
        <v>0</v>
      </c>
      <c r="V7" s="6">
        <v>0</v>
      </c>
      <c r="W7" s="6">
        <v>0</v>
      </c>
      <c r="AF7" s="6">
        <v>5000</v>
      </c>
      <c r="AT7" s="6">
        <v>6086.4706917696203</v>
      </c>
      <c r="AU7" s="6">
        <v>4272.3071171938</v>
      </c>
      <c r="AV7" s="6">
        <v>4280.94886237013</v>
      </c>
      <c r="BA7" s="6">
        <v>6.24393653869629</v>
      </c>
      <c r="BB7" s="6">
        <v>5.0346398353576696</v>
      </c>
    </row>
    <row r="8" spans="1:66" x14ac:dyDescent="0.25">
      <c r="A8" s="6" t="s">
        <v>77</v>
      </c>
      <c r="B8" s="6" t="s">
        <v>146</v>
      </c>
      <c r="C8" s="6" t="s">
        <v>90</v>
      </c>
      <c r="D8" s="6">
        <f t="shared" si="0"/>
        <v>17.321142578124999</v>
      </c>
      <c r="E8" s="6">
        <v>4.3302855491638201</v>
      </c>
      <c r="F8" s="6" t="s">
        <v>67</v>
      </c>
      <c r="G8" s="6" t="s">
        <v>68</v>
      </c>
      <c r="H8" s="6" t="s">
        <v>69</v>
      </c>
      <c r="I8" s="6" t="s">
        <v>69</v>
      </c>
      <c r="J8" s="6" t="s">
        <v>70</v>
      </c>
      <c r="K8" s="6" t="s">
        <v>71</v>
      </c>
      <c r="L8" s="6">
        <v>86.605712890625</v>
      </c>
      <c r="O8" s="6">
        <v>5.4743413925170898</v>
      </c>
      <c r="P8" s="6">
        <v>3.3585147857665998</v>
      </c>
      <c r="Q8" s="6">
        <v>17692</v>
      </c>
      <c r="R8" s="6">
        <v>65</v>
      </c>
      <c r="S8" s="6">
        <v>17627</v>
      </c>
      <c r="T8" s="6">
        <v>0</v>
      </c>
      <c r="U8" s="6">
        <v>0</v>
      </c>
      <c r="V8" s="6">
        <v>0</v>
      </c>
      <c r="W8" s="6">
        <v>0</v>
      </c>
      <c r="AF8" s="6">
        <v>5000</v>
      </c>
      <c r="AT8" s="6">
        <v>6010.1578876201902</v>
      </c>
      <c r="AU8" s="6">
        <v>4235.1659417470801</v>
      </c>
      <c r="AV8" s="6">
        <v>4241.6872212226399</v>
      </c>
      <c r="BA8" s="6">
        <v>4.8885188102722203</v>
      </c>
      <c r="BB8" s="6">
        <v>3.8164134025573699</v>
      </c>
    </row>
    <row r="9" spans="1:66" x14ac:dyDescent="0.25">
      <c r="A9" s="6" t="s">
        <v>78</v>
      </c>
      <c r="B9" s="6" t="s">
        <v>147</v>
      </c>
      <c r="C9" s="6" t="s">
        <v>90</v>
      </c>
      <c r="D9" s="6">
        <f t="shared" si="0"/>
        <v>24.490859985351598</v>
      </c>
      <c r="E9" s="6">
        <v>6.1227149963378897</v>
      </c>
      <c r="F9" s="6" t="s">
        <v>67</v>
      </c>
      <c r="G9" s="6" t="s">
        <v>68</v>
      </c>
      <c r="H9" s="6" t="s">
        <v>69</v>
      </c>
      <c r="I9" s="6" t="s">
        <v>69</v>
      </c>
      <c r="J9" s="6" t="s">
        <v>70</v>
      </c>
      <c r="K9" s="6" t="s">
        <v>71</v>
      </c>
      <c r="L9" s="6">
        <v>122.454299926758</v>
      </c>
      <c r="O9" s="6">
        <v>7.4507246017456099</v>
      </c>
      <c r="P9" s="6">
        <v>4.9635338783264196</v>
      </c>
      <c r="Q9" s="6">
        <v>18109</v>
      </c>
      <c r="R9" s="6">
        <v>94</v>
      </c>
      <c r="S9" s="6">
        <v>18015</v>
      </c>
      <c r="T9" s="6">
        <v>0</v>
      </c>
      <c r="U9" s="6">
        <v>0</v>
      </c>
      <c r="V9" s="6">
        <v>0</v>
      </c>
      <c r="W9" s="6">
        <v>0</v>
      </c>
      <c r="AF9" s="6">
        <v>5000</v>
      </c>
      <c r="AT9" s="6">
        <v>6042.5451244597698</v>
      </c>
      <c r="AU9" s="6">
        <v>4237.4970322040699</v>
      </c>
      <c r="AV9" s="6">
        <v>4246.8666561850396</v>
      </c>
      <c r="BA9" s="6">
        <v>6.77490186691284</v>
      </c>
      <c r="BB9" s="6">
        <v>5.5140337944030797</v>
      </c>
    </row>
    <row r="10" spans="1:66" x14ac:dyDescent="0.25">
      <c r="A10" s="6" t="s">
        <v>79</v>
      </c>
      <c r="B10" s="6" t="s">
        <v>86</v>
      </c>
      <c r="C10" s="6" t="s">
        <v>90</v>
      </c>
      <c r="D10" s="6">
        <f t="shared" si="0"/>
        <v>0.44944200515747001</v>
      </c>
      <c r="E10" s="6">
        <v>0.112360499799252</v>
      </c>
      <c r="F10" s="6" t="s">
        <v>67</v>
      </c>
      <c r="G10" s="6" t="s">
        <v>68</v>
      </c>
      <c r="H10" s="6" t="s">
        <v>69</v>
      </c>
      <c r="I10" s="6" t="s">
        <v>69</v>
      </c>
      <c r="J10" s="6" t="s">
        <v>70</v>
      </c>
      <c r="K10" s="6" t="s">
        <v>71</v>
      </c>
      <c r="L10" s="6">
        <v>2.24721002578735</v>
      </c>
      <c r="O10" s="6">
        <v>0.359928548336029</v>
      </c>
      <c r="P10" s="6">
        <v>1.7021926119923599E-2</v>
      </c>
      <c r="Q10" s="6">
        <v>20942</v>
      </c>
      <c r="R10" s="6">
        <v>2</v>
      </c>
      <c r="S10" s="6">
        <v>20940</v>
      </c>
      <c r="T10" s="6">
        <v>0</v>
      </c>
      <c r="U10" s="6">
        <v>0</v>
      </c>
      <c r="V10" s="6">
        <v>0</v>
      </c>
      <c r="W10" s="6">
        <v>0</v>
      </c>
      <c r="AF10" s="6">
        <v>5000</v>
      </c>
      <c r="AT10" s="6">
        <v>6849.31689453125</v>
      </c>
      <c r="AU10" s="6">
        <v>3821.0474970339401</v>
      </c>
      <c r="AV10" s="6">
        <v>3821.3367024008999</v>
      </c>
      <c r="BA10" s="6">
        <v>0.21602258086204501</v>
      </c>
      <c r="BB10" s="6">
        <v>4.8763137310743297E-2</v>
      </c>
    </row>
    <row r="11" spans="1:66" x14ac:dyDescent="0.25">
      <c r="A11" s="6" t="s">
        <v>80</v>
      </c>
      <c r="B11" s="6" t="s">
        <v>148</v>
      </c>
      <c r="C11" s="6" t="s">
        <v>90</v>
      </c>
      <c r="D11" s="6">
        <f t="shared" si="0"/>
        <v>22.829022216796801</v>
      </c>
      <c r="E11" s="6">
        <v>5.7072553634643599</v>
      </c>
      <c r="F11" s="6" t="s">
        <v>67</v>
      </c>
      <c r="G11" s="6" t="s">
        <v>68</v>
      </c>
      <c r="H11" s="6" t="s">
        <v>69</v>
      </c>
      <c r="I11" s="6" t="s">
        <v>69</v>
      </c>
      <c r="J11" s="6" t="s">
        <v>70</v>
      </c>
      <c r="K11" s="6" t="s">
        <v>71</v>
      </c>
      <c r="L11" s="6">
        <v>114.14511108398401</v>
      </c>
      <c r="O11" s="6">
        <v>6.9892897605895996</v>
      </c>
      <c r="P11" s="6">
        <v>4.5932049751281703</v>
      </c>
      <c r="Q11" s="6">
        <v>18184</v>
      </c>
      <c r="R11" s="6">
        <v>88</v>
      </c>
      <c r="S11" s="6">
        <v>18096</v>
      </c>
      <c r="T11" s="6">
        <v>0</v>
      </c>
      <c r="U11" s="6">
        <v>0</v>
      </c>
      <c r="V11" s="6">
        <v>0</v>
      </c>
      <c r="W11" s="6">
        <v>0</v>
      </c>
      <c r="AF11" s="6">
        <v>5000</v>
      </c>
      <c r="AT11" s="6">
        <v>5997.1053633256397</v>
      </c>
      <c r="AU11" s="6">
        <v>4204.5400073172004</v>
      </c>
      <c r="AV11" s="6">
        <v>4213.2149826432496</v>
      </c>
      <c r="BA11" s="6">
        <v>6.3362269401550302</v>
      </c>
      <c r="BB11" s="6">
        <v>5.1215710639953604</v>
      </c>
    </row>
    <row r="12" spans="1:66" x14ac:dyDescent="0.25">
      <c r="A12" s="6" t="s">
        <v>81</v>
      </c>
      <c r="B12" s="6" t="s">
        <v>149</v>
      </c>
      <c r="C12" s="6" t="s">
        <v>90</v>
      </c>
      <c r="D12" s="6">
        <f t="shared" si="0"/>
        <v>27.214480590820397</v>
      </c>
      <c r="E12" s="6">
        <v>6.8036203384399396</v>
      </c>
      <c r="F12" s="6" t="s">
        <v>67</v>
      </c>
      <c r="G12" s="6" t="s">
        <v>68</v>
      </c>
      <c r="H12" s="6" t="s">
        <v>69</v>
      </c>
      <c r="I12" s="6" t="s">
        <v>69</v>
      </c>
      <c r="J12" s="6" t="s">
        <v>70</v>
      </c>
      <c r="K12" s="6" t="s">
        <v>71</v>
      </c>
      <c r="L12" s="6">
        <v>136.07240295410199</v>
      </c>
      <c r="O12" s="6">
        <v>8.0370988845825195</v>
      </c>
      <c r="P12" s="6">
        <v>5.5714340209960902</v>
      </c>
      <c r="Q12" s="6">
        <v>20290</v>
      </c>
      <c r="R12" s="6">
        <v>117</v>
      </c>
      <c r="S12" s="6">
        <v>20173</v>
      </c>
      <c r="T12" s="6">
        <v>0</v>
      </c>
      <c r="U12" s="6">
        <v>0</v>
      </c>
      <c r="V12" s="6">
        <v>0</v>
      </c>
      <c r="W12" s="6">
        <v>0</v>
      </c>
      <c r="AF12" s="6">
        <v>5000</v>
      </c>
      <c r="AT12" s="6">
        <v>5947.04374499199</v>
      </c>
      <c r="AU12" s="6">
        <v>4157.2212852962502</v>
      </c>
      <c r="AV12" s="6">
        <v>4167.5420949455201</v>
      </c>
      <c r="BA12" s="6">
        <v>7.4327840805053702</v>
      </c>
      <c r="BB12" s="6">
        <v>6.1747922897338903</v>
      </c>
    </row>
    <row r="13" spans="1:66" x14ac:dyDescent="0.25">
      <c r="A13" s="6" t="s">
        <v>82</v>
      </c>
      <c r="B13" s="6" t="s">
        <v>150</v>
      </c>
      <c r="C13" s="6" t="s">
        <v>90</v>
      </c>
      <c r="D13" s="6">
        <f t="shared" si="0"/>
        <v>24.653848266601599</v>
      </c>
      <c r="E13" s="6">
        <v>6.1634621620178196</v>
      </c>
      <c r="F13" s="6" t="s">
        <v>67</v>
      </c>
      <c r="G13" s="6" t="s">
        <v>68</v>
      </c>
      <c r="H13" s="6" t="s">
        <v>69</v>
      </c>
      <c r="I13" s="6" t="s">
        <v>69</v>
      </c>
      <c r="J13" s="6" t="s">
        <v>70</v>
      </c>
      <c r="K13" s="6" t="s">
        <v>71</v>
      </c>
      <c r="L13" s="6">
        <v>123.269241333008</v>
      </c>
      <c r="O13" s="6">
        <v>7.3543820381164604</v>
      </c>
      <c r="P13" s="6">
        <v>4.9737467765808097</v>
      </c>
      <c r="Q13" s="6">
        <v>19712</v>
      </c>
      <c r="R13" s="6">
        <v>103</v>
      </c>
      <c r="S13" s="6">
        <v>19609</v>
      </c>
      <c r="T13" s="6">
        <v>0</v>
      </c>
      <c r="U13" s="6">
        <v>0</v>
      </c>
      <c r="V13" s="6">
        <v>0</v>
      </c>
      <c r="W13" s="6">
        <v>0</v>
      </c>
      <c r="AF13" s="6">
        <v>5000</v>
      </c>
      <c r="AT13" s="6">
        <v>5914.72678056735</v>
      </c>
      <c r="AU13" s="6">
        <v>4169.1054298548297</v>
      </c>
      <c r="AV13" s="6">
        <v>4178.2267264824404</v>
      </c>
      <c r="BA13" s="6">
        <v>6.7709236145019496</v>
      </c>
      <c r="BB13" s="6">
        <v>5.55631446838379</v>
      </c>
    </row>
    <row r="14" spans="1:66" x14ac:dyDescent="0.25">
      <c r="A14" s="6" t="s">
        <v>83</v>
      </c>
      <c r="B14" s="6" t="s">
        <v>151</v>
      </c>
      <c r="C14" s="6" t="s">
        <v>90</v>
      </c>
      <c r="D14" s="6">
        <f t="shared" si="0"/>
        <v>22.260484313964803</v>
      </c>
      <c r="E14" s="6">
        <v>5.5651211738586399</v>
      </c>
      <c r="F14" s="6" t="s">
        <v>67</v>
      </c>
      <c r="G14" s="6" t="s">
        <v>68</v>
      </c>
      <c r="H14" s="6" t="s">
        <v>69</v>
      </c>
      <c r="I14" s="6" t="s">
        <v>69</v>
      </c>
      <c r="J14" s="6" t="s">
        <v>70</v>
      </c>
      <c r="K14" s="6" t="s">
        <v>71</v>
      </c>
      <c r="L14" s="6">
        <v>111.30242156982401</v>
      </c>
      <c r="O14" s="6">
        <v>6.7929277420043901</v>
      </c>
      <c r="P14" s="6">
        <v>4.4956765174865696</v>
      </c>
      <c r="Q14" s="6">
        <v>19283</v>
      </c>
      <c r="R14" s="6">
        <v>91</v>
      </c>
      <c r="S14" s="6">
        <v>19192</v>
      </c>
      <c r="T14" s="6">
        <v>0</v>
      </c>
      <c r="U14" s="6">
        <v>0</v>
      </c>
      <c r="V14" s="6">
        <v>0</v>
      </c>
      <c r="W14" s="6">
        <v>0</v>
      </c>
      <c r="AF14" s="6">
        <v>5000</v>
      </c>
      <c r="AT14" s="6">
        <v>6027.3496523008198</v>
      </c>
      <c r="AU14" s="6">
        <v>4280.88162653781</v>
      </c>
      <c r="AV14" s="6">
        <v>4289.1235282306998</v>
      </c>
      <c r="BA14" s="6">
        <v>6.1677937507629403</v>
      </c>
      <c r="BB14" s="6">
        <v>5.00325679779053</v>
      </c>
    </row>
    <row r="15" spans="1:66" x14ac:dyDescent="0.25">
      <c r="A15" s="6" t="s">
        <v>84</v>
      </c>
      <c r="B15" s="6" t="s">
        <v>152</v>
      </c>
      <c r="C15" s="6" t="s">
        <v>90</v>
      </c>
      <c r="D15" s="6">
        <f t="shared" si="0"/>
        <v>16.324688720703119</v>
      </c>
      <c r="E15" s="6">
        <v>4.0811719894409197</v>
      </c>
      <c r="F15" s="6" t="s">
        <v>67</v>
      </c>
      <c r="G15" s="6" t="s">
        <v>68</v>
      </c>
      <c r="H15" s="6" t="s">
        <v>69</v>
      </c>
      <c r="I15" s="6" t="s">
        <v>69</v>
      </c>
      <c r="J15" s="6" t="s">
        <v>70</v>
      </c>
      <c r="K15" s="6" t="s">
        <v>71</v>
      </c>
      <c r="L15" s="6">
        <v>81.623443603515597</v>
      </c>
      <c r="O15" s="6">
        <v>5.1249704360961896</v>
      </c>
      <c r="P15" s="6">
        <v>3.1902098655700701</v>
      </c>
      <c r="Q15" s="6">
        <v>19925</v>
      </c>
      <c r="R15" s="6">
        <v>69</v>
      </c>
      <c r="S15" s="6">
        <v>19856</v>
      </c>
      <c r="T15" s="6">
        <v>0</v>
      </c>
      <c r="U15" s="6">
        <v>0</v>
      </c>
      <c r="V15" s="6">
        <v>0</v>
      </c>
      <c r="W15" s="6">
        <v>0</v>
      </c>
      <c r="AF15" s="6">
        <v>5000</v>
      </c>
      <c r="AT15" s="6">
        <v>6061.8923375226404</v>
      </c>
      <c r="AU15" s="6">
        <v>4270.3415952401201</v>
      </c>
      <c r="AV15" s="6">
        <v>4276.5457107340899</v>
      </c>
      <c r="BA15" s="6">
        <v>4.5911302566528303</v>
      </c>
      <c r="BB15" s="6">
        <v>3.6105830669403098</v>
      </c>
    </row>
    <row r="16" spans="1:66" x14ac:dyDescent="0.25">
      <c r="A16" s="6" t="s">
        <v>85</v>
      </c>
      <c r="B16" s="6" t="s">
        <v>153</v>
      </c>
      <c r="C16" s="6" t="s">
        <v>90</v>
      </c>
      <c r="D16" s="6">
        <f t="shared" si="0"/>
        <v>17.617568969726559</v>
      </c>
      <c r="E16" s="6">
        <v>4.4043922424316397</v>
      </c>
      <c r="F16" s="6" t="s">
        <v>67</v>
      </c>
      <c r="G16" s="6" t="s">
        <v>68</v>
      </c>
      <c r="H16" s="6" t="s">
        <v>69</v>
      </c>
      <c r="I16" s="6" t="s">
        <v>69</v>
      </c>
      <c r="J16" s="6" t="s">
        <v>70</v>
      </c>
      <c r="K16" s="6" t="s">
        <v>71</v>
      </c>
      <c r="L16" s="6">
        <v>88.087844848632798</v>
      </c>
      <c r="O16" s="6">
        <v>5.4815716743469203</v>
      </c>
      <c r="P16" s="6">
        <v>3.4790418148040798</v>
      </c>
      <c r="Q16" s="6">
        <v>20071</v>
      </c>
      <c r="R16" s="6">
        <v>75</v>
      </c>
      <c r="S16" s="6">
        <v>19996</v>
      </c>
      <c r="T16" s="6">
        <v>0</v>
      </c>
      <c r="U16" s="6">
        <v>0</v>
      </c>
      <c r="V16" s="6">
        <v>0</v>
      </c>
      <c r="W16" s="6">
        <v>0</v>
      </c>
      <c r="AF16" s="6">
        <v>5000</v>
      </c>
      <c r="AT16" s="6">
        <v>6020.6278580729204</v>
      </c>
      <c r="AU16" s="6">
        <v>4297.3312682678097</v>
      </c>
      <c r="AV16" s="6">
        <v>4303.77077024754</v>
      </c>
      <c r="BA16" s="6">
        <v>4.9314393997192401</v>
      </c>
      <c r="BB16" s="6">
        <v>3.9164550304412802</v>
      </c>
    </row>
    <row r="17" spans="1:54" x14ac:dyDescent="0.25">
      <c r="A17" s="6" t="s">
        <v>87</v>
      </c>
      <c r="B17" s="6" t="s">
        <v>88</v>
      </c>
      <c r="C17" s="6" t="s">
        <v>90</v>
      </c>
      <c r="D17" s="6">
        <f t="shared" si="0"/>
        <v>39.126754760742202</v>
      </c>
      <c r="E17" s="6">
        <v>9.7816886901855504</v>
      </c>
      <c r="F17" s="6" t="s">
        <v>67</v>
      </c>
      <c r="G17" s="6" t="s">
        <v>68</v>
      </c>
      <c r="H17" s="6" t="s">
        <v>69</v>
      </c>
      <c r="I17" s="6" t="s">
        <v>69</v>
      </c>
      <c r="J17" s="6" t="s">
        <v>70</v>
      </c>
      <c r="K17" s="6" t="s">
        <v>71</v>
      </c>
      <c r="L17" s="6">
        <v>195.63377380371099</v>
      </c>
      <c r="O17" s="6">
        <v>11.4775066375732</v>
      </c>
      <c r="P17" s="6">
        <v>8.0883121490478498</v>
      </c>
      <c r="Q17" s="6">
        <v>15459</v>
      </c>
      <c r="R17" s="6">
        <v>128</v>
      </c>
      <c r="S17" s="6">
        <v>15331</v>
      </c>
      <c r="T17" s="6">
        <v>0</v>
      </c>
      <c r="U17" s="6">
        <v>0</v>
      </c>
      <c r="V17" s="6">
        <v>0</v>
      </c>
      <c r="W17" s="6">
        <v>0</v>
      </c>
      <c r="AF17" s="6">
        <v>5000</v>
      </c>
      <c r="AT17" s="6">
        <v>6246.4556274414099</v>
      </c>
      <c r="AU17" s="6">
        <v>4237.9989034771997</v>
      </c>
      <c r="AV17" s="6">
        <v>4254.62885759246</v>
      </c>
      <c r="BA17" s="6">
        <v>10.6465969085693</v>
      </c>
      <c r="BB17" s="6">
        <v>8.9174165725708008</v>
      </c>
    </row>
    <row r="18" spans="1:54" x14ac:dyDescent="0.25">
      <c r="A18" s="6" t="s">
        <v>89</v>
      </c>
      <c r="B18" s="6" t="s">
        <v>154</v>
      </c>
      <c r="C18" s="6" t="s">
        <v>90</v>
      </c>
      <c r="D18" s="6">
        <f t="shared" si="0"/>
        <v>4.6333702087402404</v>
      </c>
      <c r="E18" s="6">
        <v>1.15834259986877</v>
      </c>
      <c r="F18" s="6" t="s">
        <v>67</v>
      </c>
      <c r="G18" s="6" t="s">
        <v>68</v>
      </c>
      <c r="H18" s="6" t="s">
        <v>69</v>
      </c>
      <c r="I18" s="6" t="s">
        <v>69</v>
      </c>
      <c r="J18" s="6" t="s">
        <v>70</v>
      </c>
      <c r="K18" s="6" t="s">
        <v>71</v>
      </c>
      <c r="L18" s="6">
        <v>23.1668510437012</v>
      </c>
      <c r="O18" s="6">
        <v>1.74600028991699</v>
      </c>
      <c r="P18" s="6">
        <v>0.72029715776443504</v>
      </c>
      <c r="Q18" s="6">
        <v>20323</v>
      </c>
      <c r="R18" s="6">
        <v>20</v>
      </c>
      <c r="S18" s="6">
        <v>20303</v>
      </c>
      <c r="T18" s="6">
        <v>0</v>
      </c>
      <c r="U18" s="6">
        <v>0</v>
      </c>
      <c r="V18" s="6">
        <v>0</v>
      </c>
      <c r="W18" s="6">
        <v>0</v>
      </c>
      <c r="AF18" s="6">
        <v>5000</v>
      </c>
      <c r="AT18" s="6">
        <v>5778.00993652344</v>
      </c>
      <c r="AU18" s="6">
        <v>3786.87728254589</v>
      </c>
      <c r="AV18" s="6">
        <v>3788.8367694857898</v>
      </c>
      <c r="BA18" s="6">
        <v>1.4368044137954701</v>
      </c>
      <c r="BB18" s="6">
        <v>0.91847205162048295</v>
      </c>
    </row>
    <row r="19" spans="1:54" x14ac:dyDescent="0.25">
      <c r="A19" s="6" t="s">
        <v>91</v>
      </c>
      <c r="B19" s="6" t="s">
        <v>155</v>
      </c>
      <c r="C19" s="6" t="s">
        <v>90</v>
      </c>
      <c r="D19" s="6">
        <f t="shared" si="0"/>
        <v>4.4000774383544998</v>
      </c>
      <c r="E19" s="6">
        <v>1.10001933574677</v>
      </c>
      <c r="F19" s="6" t="s">
        <v>67</v>
      </c>
      <c r="G19" s="6" t="s">
        <v>68</v>
      </c>
      <c r="H19" s="6" t="s">
        <v>69</v>
      </c>
      <c r="I19" s="6" t="s">
        <v>69</v>
      </c>
      <c r="J19" s="6" t="s">
        <v>70</v>
      </c>
      <c r="K19" s="6" t="s">
        <v>71</v>
      </c>
      <c r="L19" s="6">
        <v>22.0003871917725</v>
      </c>
      <c r="O19" s="6">
        <v>1.6746963262557999</v>
      </c>
      <c r="P19" s="6">
        <v>0.67488467693328902</v>
      </c>
      <c r="Q19" s="6">
        <v>20330</v>
      </c>
      <c r="R19" s="6">
        <v>19</v>
      </c>
      <c r="S19" s="6">
        <v>20311</v>
      </c>
      <c r="T19" s="6">
        <v>0</v>
      </c>
      <c r="U19" s="6">
        <v>0</v>
      </c>
      <c r="V19" s="6">
        <v>0</v>
      </c>
      <c r="W19" s="6">
        <v>0</v>
      </c>
      <c r="AF19" s="6">
        <v>5000</v>
      </c>
      <c r="AT19" s="6">
        <v>6236.3146330180898</v>
      </c>
      <c r="AU19" s="6">
        <v>4007.4035119252098</v>
      </c>
      <c r="AV19" s="6">
        <v>4009.4866064308999</v>
      </c>
      <c r="BA19" s="6">
        <v>1.37188267707825</v>
      </c>
      <c r="BB19" s="6">
        <v>0.86672931909561202</v>
      </c>
    </row>
    <row r="20" spans="1:54" x14ac:dyDescent="0.25">
      <c r="A20" s="6" t="s">
        <v>92</v>
      </c>
      <c r="B20" s="6">
        <v>121</v>
      </c>
      <c r="C20" s="6" t="s">
        <v>90</v>
      </c>
      <c r="D20" s="6">
        <f t="shared" si="0"/>
        <v>1.886030578613282</v>
      </c>
      <c r="E20" s="6">
        <v>0.471507668495178</v>
      </c>
      <c r="F20" s="6" t="s">
        <v>67</v>
      </c>
      <c r="G20" s="6" t="s">
        <v>68</v>
      </c>
      <c r="H20" s="6" t="s">
        <v>69</v>
      </c>
      <c r="I20" s="6" t="s">
        <v>69</v>
      </c>
      <c r="J20" s="6" t="s">
        <v>70</v>
      </c>
      <c r="K20" s="6" t="s">
        <v>71</v>
      </c>
      <c r="L20" s="6">
        <v>9.4301528930664098</v>
      </c>
      <c r="O20" s="6">
        <v>0.88299357891082797</v>
      </c>
      <c r="P20" s="6">
        <v>0.213451683521271</v>
      </c>
      <c r="Q20" s="6">
        <v>19965</v>
      </c>
      <c r="R20" s="6">
        <v>8</v>
      </c>
      <c r="S20" s="6">
        <v>19957</v>
      </c>
      <c r="T20" s="6">
        <v>0</v>
      </c>
      <c r="U20" s="6">
        <v>0</v>
      </c>
      <c r="V20" s="6">
        <v>0</v>
      </c>
      <c r="W20" s="6">
        <v>0</v>
      </c>
      <c r="AF20" s="6">
        <v>5000</v>
      </c>
      <c r="AT20" s="6">
        <v>5992.9579467773401</v>
      </c>
      <c r="AU20" s="6">
        <v>4003.6833899304402</v>
      </c>
      <c r="AV20" s="6">
        <v>4004.4804946865002</v>
      </c>
      <c r="BA20" s="6">
        <v>0.65951514244079601</v>
      </c>
      <c r="BB20" s="6">
        <v>0.32319813966751099</v>
      </c>
    </row>
    <row r="21" spans="1:54" x14ac:dyDescent="0.25">
      <c r="A21" s="6" t="s">
        <v>93</v>
      </c>
      <c r="B21" s="6">
        <v>122</v>
      </c>
      <c r="C21" s="6" t="s">
        <v>90</v>
      </c>
      <c r="D21" s="6">
        <f t="shared" si="0"/>
        <v>2.8584020614623999</v>
      </c>
      <c r="E21" s="6">
        <v>0.71460050344467196</v>
      </c>
      <c r="F21" s="6" t="s">
        <v>67</v>
      </c>
      <c r="G21" s="6" t="s">
        <v>68</v>
      </c>
      <c r="H21" s="6" t="s">
        <v>69</v>
      </c>
      <c r="I21" s="6" t="s">
        <v>69</v>
      </c>
      <c r="J21" s="6" t="s">
        <v>70</v>
      </c>
      <c r="K21" s="6" t="s">
        <v>71</v>
      </c>
      <c r="L21" s="6">
        <v>14.292010307311999</v>
      </c>
      <c r="O21" s="6">
        <v>1.2027435302734399</v>
      </c>
      <c r="P21" s="6">
        <v>0.38076850771903997</v>
      </c>
      <c r="Q21" s="6">
        <v>19762</v>
      </c>
      <c r="R21" s="6">
        <v>12</v>
      </c>
      <c r="S21" s="6">
        <v>19750</v>
      </c>
      <c r="T21" s="6">
        <v>0</v>
      </c>
      <c r="U21" s="6">
        <v>0</v>
      </c>
      <c r="V21" s="6">
        <v>0</v>
      </c>
      <c r="W21" s="6">
        <v>0</v>
      </c>
      <c r="AF21" s="6">
        <v>5000</v>
      </c>
      <c r="AT21" s="6">
        <v>5910.7237141927098</v>
      </c>
      <c r="AU21" s="6">
        <v>3961.5953371365699</v>
      </c>
      <c r="AV21" s="6">
        <v>3962.77889854355</v>
      </c>
      <c r="BA21" s="6">
        <v>0.941636562347412</v>
      </c>
      <c r="BB21" s="6">
        <v>0.52739274501800504</v>
      </c>
    </row>
    <row r="22" spans="1:54" x14ac:dyDescent="0.25">
      <c r="A22" s="6" t="s">
        <v>94</v>
      </c>
      <c r="B22" s="6">
        <v>123</v>
      </c>
      <c r="C22" s="6" t="s">
        <v>90</v>
      </c>
      <c r="D22" s="6">
        <f t="shared" si="0"/>
        <v>2.6010456085204998</v>
      </c>
      <c r="E22" s="6">
        <v>0.65026140213012695</v>
      </c>
      <c r="F22" s="6" t="s">
        <v>67</v>
      </c>
      <c r="G22" s="6" t="s">
        <v>68</v>
      </c>
      <c r="H22" s="6" t="s">
        <v>69</v>
      </c>
      <c r="I22" s="6" t="s">
        <v>69</v>
      </c>
      <c r="J22" s="6" t="s">
        <v>70</v>
      </c>
      <c r="K22" s="6" t="s">
        <v>71</v>
      </c>
      <c r="L22" s="6">
        <v>13.0052280426025</v>
      </c>
      <c r="O22" s="6">
        <v>1.1181397438049301</v>
      </c>
      <c r="P22" s="6">
        <v>0.33572643995285001</v>
      </c>
      <c r="Q22" s="6">
        <v>19907</v>
      </c>
      <c r="R22" s="6">
        <v>11</v>
      </c>
      <c r="S22" s="6">
        <v>19896</v>
      </c>
      <c r="T22" s="6">
        <v>0</v>
      </c>
      <c r="U22" s="6">
        <v>0</v>
      </c>
      <c r="V22" s="6">
        <v>0</v>
      </c>
      <c r="W22" s="6">
        <v>0</v>
      </c>
      <c r="AF22" s="6">
        <v>5000</v>
      </c>
      <c r="AT22" s="6">
        <v>5949.6090642755698</v>
      </c>
      <c r="AU22" s="6">
        <v>3974.5666341440301</v>
      </c>
      <c r="AV22" s="6">
        <v>3975.6579822492899</v>
      </c>
      <c r="BA22" s="6">
        <v>0.86711478233337402</v>
      </c>
      <c r="BB22" s="6">
        <v>0.47299993038177501</v>
      </c>
    </row>
    <row r="23" spans="1:54" x14ac:dyDescent="0.25">
      <c r="A23" s="6" t="s">
        <v>95</v>
      </c>
      <c r="B23" s="6">
        <v>124</v>
      </c>
      <c r="C23" s="6" t="s">
        <v>90</v>
      </c>
      <c r="D23" s="6">
        <f t="shared" si="0"/>
        <v>1.6189300537109379</v>
      </c>
      <c r="E23" s="6">
        <v>0.404732495546341</v>
      </c>
      <c r="F23" s="6" t="s">
        <v>67</v>
      </c>
      <c r="G23" s="6" t="s">
        <v>68</v>
      </c>
      <c r="H23" s="6" t="s">
        <v>69</v>
      </c>
      <c r="I23" s="6" t="s">
        <v>69</v>
      </c>
      <c r="J23" s="6" t="s">
        <v>70</v>
      </c>
      <c r="K23" s="6" t="s">
        <v>71</v>
      </c>
      <c r="L23" s="6">
        <v>8.0946502685546893</v>
      </c>
      <c r="O23" s="6">
        <v>0.78831607103347801</v>
      </c>
      <c r="P23" s="6">
        <v>0.17193648219108601</v>
      </c>
      <c r="Q23" s="6">
        <v>20351</v>
      </c>
      <c r="R23" s="6">
        <v>7</v>
      </c>
      <c r="S23" s="6">
        <v>20344</v>
      </c>
      <c r="T23" s="6">
        <v>0</v>
      </c>
      <c r="U23" s="6">
        <v>0</v>
      </c>
      <c r="V23" s="6">
        <v>0</v>
      </c>
      <c r="W23" s="6">
        <v>0</v>
      </c>
      <c r="AF23" s="6">
        <v>5000</v>
      </c>
      <c r="AT23" s="6">
        <v>6029.9174107142899</v>
      </c>
      <c r="AU23" s="6">
        <v>3937.7481778377701</v>
      </c>
      <c r="AV23" s="6">
        <v>3938.4678075675201</v>
      </c>
      <c r="BA23" s="6">
        <v>0.57892590761184703</v>
      </c>
      <c r="BB23" s="6">
        <v>0.26959416270255998</v>
      </c>
    </row>
    <row r="24" spans="1:54" x14ac:dyDescent="0.25">
      <c r="A24" s="6" t="s">
        <v>96</v>
      </c>
      <c r="B24" s="6">
        <v>125</v>
      </c>
      <c r="C24" s="6" t="s">
        <v>90</v>
      </c>
      <c r="D24" s="6">
        <f t="shared" si="0"/>
        <v>0.98059644699096604</v>
      </c>
      <c r="E24" s="6">
        <v>0.245149105787277</v>
      </c>
      <c r="F24" s="6" t="s">
        <v>67</v>
      </c>
      <c r="G24" s="6" t="s">
        <v>68</v>
      </c>
      <c r="H24" s="6" t="s">
        <v>69</v>
      </c>
      <c r="I24" s="6" t="s">
        <v>69</v>
      </c>
      <c r="J24" s="6" t="s">
        <v>70</v>
      </c>
      <c r="K24" s="6" t="s">
        <v>71</v>
      </c>
      <c r="L24" s="6">
        <v>4.9029822349548304</v>
      </c>
      <c r="O24" s="6">
        <v>0.57808214426040605</v>
      </c>
      <c r="P24" s="6">
        <v>7.3968358337879195E-2</v>
      </c>
      <c r="Q24" s="6">
        <v>19198</v>
      </c>
      <c r="R24" s="6">
        <v>4</v>
      </c>
      <c r="S24" s="6">
        <v>19194</v>
      </c>
      <c r="T24" s="6">
        <v>0</v>
      </c>
      <c r="U24" s="6">
        <v>0</v>
      </c>
      <c r="V24" s="6">
        <v>0</v>
      </c>
      <c r="W24" s="6">
        <v>0</v>
      </c>
      <c r="AF24" s="6">
        <v>5000</v>
      </c>
      <c r="AT24" s="6">
        <v>6832.8056640625</v>
      </c>
      <c r="AU24" s="6">
        <v>3915.5357191191702</v>
      </c>
      <c r="AV24" s="6">
        <v>3916.1435470064398</v>
      </c>
      <c r="BA24" s="6">
        <v>0.39158877730369601</v>
      </c>
      <c r="BB24" s="6">
        <v>0.140770629048347</v>
      </c>
    </row>
    <row r="25" spans="1:54" x14ac:dyDescent="0.25">
      <c r="A25" s="6" t="s">
        <v>97</v>
      </c>
      <c r="B25" s="6">
        <v>126</v>
      </c>
      <c r="C25" s="6" t="s">
        <v>90</v>
      </c>
      <c r="D25" s="6">
        <f t="shared" si="0"/>
        <v>0.232188606262208</v>
      </c>
      <c r="E25" s="6">
        <v>5.80471493303776E-2</v>
      </c>
      <c r="F25" s="6" t="s">
        <v>67</v>
      </c>
      <c r="G25" s="6" t="s">
        <v>68</v>
      </c>
      <c r="H25" s="6" t="s">
        <v>69</v>
      </c>
      <c r="I25" s="6" t="s">
        <v>69</v>
      </c>
      <c r="J25" s="6" t="s">
        <v>70</v>
      </c>
      <c r="K25" s="6" t="s">
        <v>71</v>
      </c>
      <c r="L25" s="6">
        <v>1.16094303131104</v>
      </c>
      <c r="O25" s="6">
        <v>0.277259021997452</v>
      </c>
      <c r="P25" s="6">
        <v>2.4379224050790102E-3</v>
      </c>
      <c r="Q25" s="6">
        <v>20268</v>
      </c>
      <c r="R25" s="6">
        <v>1</v>
      </c>
      <c r="S25" s="6">
        <v>20267</v>
      </c>
      <c r="T25" s="6">
        <v>0</v>
      </c>
      <c r="U25" s="6">
        <v>0</v>
      </c>
      <c r="V25" s="6">
        <v>0</v>
      </c>
      <c r="W25" s="6">
        <v>0</v>
      </c>
      <c r="AF25" s="6">
        <v>5000</v>
      </c>
      <c r="AT25" s="6">
        <v>6129.5517578125</v>
      </c>
      <c r="AU25" s="6">
        <v>3927.6163076685998</v>
      </c>
      <c r="AV25" s="6">
        <v>3927.7249486519299</v>
      </c>
      <c r="BA25" s="6">
        <v>0.144484668970108</v>
      </c>
      <c r="BB25" s="6">
        <v>1.5730494633317001E-2</v>
      </c>
    </row>
    <row r="26" spans="1:54" x14ac:dyDescent="0.25">
      <c r="A26" s="6" t="s">
        <v>98</v>
      </c>
      <c r="B26" s="6" t="s">
        <v>86</v>
      </c>
      <c r="C26" s="6" t="s">
        <v>90</v>
      </c>
      <c r="D26" s="6">
        <f t="shared" si="0"/>
        <v>0.45081977844238202</v>
      </c>
      <c r="E26" s="6">
        <v>0.112704940140247</v>
      </c>
      <c r="F26" s="6" t="s">
        <v>67</v>
      </c>
      <c r="G26" s="6" t="s">
        <v>68</v>
      </c>
      <c r="H26" s="6" t="s">
        <v>69</v>
      </c>
      <c r="I26" s="6" t="s">
        <v>69</v>
      </c>
      <c r="J26" s="6" t="s">
        <v>70</v>
      </c>
      <c r="K26" s="6" t="s">
        <v>71</v>
      </c>
      <c r="L26" s="6">
        <v>2.2540988922119101</v>
      </c>
      <c r="O26" s="6">
        <v>0.36103206872940102</v>
      </c>
      <c r="P26" s="6">
        <v>1.7074106261134099E-2</v>
      </c>
      <c r="Q26" s="6">
        <v>20878</v>
      </c>
      <c r="R26" s="6">
        <v>2</v>
      </c>
      <c r="S26" s="6">
        <v>20876</v>
      </c>
      <c r="T26" s="6">
        <v>0</v>
      </c>
      <c r="U26" s="6">
        <v>0</v>
      </c>
      <c r="V26" s="6">
        <v>0</v>
      </c>
      <c r="W26" s="6">
        <v>0</v>
      </c>
      <c r="AF26" s="6">
        <v>5000</v>
      </c>
      <c r="AT26" s="6">
        <v>21130.6279296875</v>
      </c>
      <c r="AU26" s="6">
        <v>3840.5227595174101</v>
      </c>
      <c r="AV26" s="6">
        <v>3842.1790585087201</v>
      </c>
      <c r="BA26" s="6">
        <v>0.21668483316898299</v>
      </c>
      <c r="BB26" s="6">
        <v>4.8912622034549699E-2</v>
      </c>
    </row>
    <row r="27" spans="1:54" x14ac:dyDescent="0.25">
      <c r="A27" s="6" t="s">
        <v>99</v>
      </c>
      <c r="B27" s="6">
        <v>127</v>
      </c>
      <c r="C27" s="6" t="s">
        <v>90</v>
      </c>
      <c r="D27" s="6">
        <f t="shared" si="0"/>
        <v>0</v>
      </c>
      <c r="E27" s="6">
        <v>0</v>
      </c>
      <c r="F27" s="6" t="s">
        <v>67</v>
      </c>
      <c r="G27" s="6" t="s">
        <v>68</v>
      </c>
      <c r="H27" s="6" t="s">
        <v>69</v>
      </c>
      <c r="I27" s="6" t="s">
        <v>69</v>
      </c>
      <c r="J27" s="6" t="s">
        <v>70</v>
      </c>
      <c r="K27" s="6" t="s">
        <v>71</v>
      </c>
      <c r="L27" s="6">
        <v>0</v>
      </c>
      <c r="O27" s="6">
        <v>0.163350969552994</v>
      </c>
      <c r="P27" s="6">
        <v>0</v>
      </c>
      <c r="Q27" s="6">
        <v>21579</v>
      </c>
      <c r="R27" s="6">
        <v>0</v>
      </c>
      <c r="S27" s="6">
        <v>21579</v>
      </c>
      <c r="T27" s="6">
        <v>0</v>
      </c>
      <c r="U27" s="6">
        <v>0</v>
      </c>
      <c r="V27" s="6">
        <v>0</v>
      </c>
      <c r="W27" s="6">
        <v>0</v>
      </c>
      <c r="AF27" s="6">
        <v>5000</v>
      </c>
      <c r="AT27" s="6">
        <v>0</v>
      </c>
      <c r="AU27" s="6">
        <v>3805.4063784117002</v>
      </c>
      <c r="AV27" s="6">
        <v>3805.4063784117002</v>
      </c>
      <c r="BA27" s="6">
        <v>7.4639193713664995E-2</v>
      </c>
      <c r="BB27" s="6">
        <v>0</v>
      </c>
    </row>
    <row r="28" spans="1:54" x14ac:dyDescent="0.25">
      <c r="A28" s="6" t="s">
        <v>100</v>
      </c>
      <c r="B28" s="6">
        <v>128</v>
      </c>
      <c r="C28" s="6" t="s">
        <v>90</v>
      </c>
      <c r="D28" s="6">
        <f t="shared" si="0"/>
        <v>1.136274909973144</v>
      </c>
      <c r="E28" s="6">
        <v>0.284068733453751</v>
      </c>
      <c r="F28" s="6" t="s">
        <v>67</v>
      </c>
      <c r="G28" s="6" t="s">
        <v>68</v>
      </c>
      <c r="H28" s="6" t="s">
        <v>69</v>
      </c>
      <c r="I28" s="6" t="s">
        <v>69</v>
      </c>
      <c r="J28" s="6" t="s">
        <v>70</v>
      </c>
      <c r="K28" s="6" t="s">
        <v>71</v>
      </c>
      <c r="L28" s="6">
        <v>5.68137454986572</v>
      </c>
      <c r="O28" s="6">
        <v>0.61736875772476196</v>
      </c>
      <c r="P28" s="6">
        <v>9.9870741367340102E-2</v>
      </c>
      <c r="Q28" s="6">
        <v>20710</v>
      </c>
      <c r="R28" s="6">
        <v>5</v>
      </c>
      <c r="S28" s="6">
        <v>20705</v>
      </c>
      <c r="T28" s="6">
        <v>0</v>
      </c>
      <c r="U28" s="6">
        <v>0</v>
      </c>
      <c r="V28" s="6">
        <v>0</v>
      </c>
      <c r="W28" s="6">
        <v>0</v>
      </c>
      <c r="AF28" s="6">
        <v>5000</v>
      </c>
      <c r="AT28" s="6">
        <v>5838.2483398437498</v>
      </c>
      <c r="AU28" s="6">
        <v>3887.5346412376798</v>
      </c>
      <c r="AV28" s="6">
        <v>3888.0056006047998</v>
      </c>
      <c r="BA28" s="6">
        <v>0.43266397714614901</v>
      </c>
      <c r="BB28" s="6">
        <v>0.17418278753757499</v>
      </c>
    </row>
    <row r="29" spans="1:54" x14ac:dyDescent="0.25">
      <c r="A29" s="6" t="s">
        <v>101</v>
      </c>
      <c r="B29" s="6">
        <v>129</v>
      </c>
      <c r="C29" s="6" t="s">
        <v>90</v>
      </c>
      <c r="D29" s="6">
        <f t="shared" si="0"/>
        <v>0.46724739074706995</v>
      </c>
      <c r="E29" s="6">
        <v>0.116811849176884</v>
      </c>
      <c r="F29" s="6" t="s">
        <v>67</v>
      </c>
      <c r="G29" s="6" t="s">
        <v>68</v>
      </c>
      <c r="H29" s="6" t="s">
        <v>69</v>
      </c>
      <c r="I29" s="6" t="s">
        <v>69</v>
      </c>
      <c r="J29" s="6" t="s">
        <v>70</v>
      </c>
      <c r="K29" s="6" t="s">
        <v>71</v>
      </c>
      <c r="L29" s="6">
        <v>2.3362369537353498</v>
      </c>
      <c r="O29" s="6">
        <v>0.37418931722641002</v>
      </c>
      <c r="P29" s="6">
        <v>1.7696250230073901E-2</v>
      </c>
      <c r="Q29" s="6">
        <v>20144</v>
      </c>
      <c r="R29" s="6">
        <v>2</v>
      </c>
      <c r="S29" s="6">
        <v>20142</v>
      </c>
      <c r="T29" s="6">
        <v>0</v>
      </c>
      <c r="U29" s="6">
        <v>0</v>
      </c>
      <c r="V29" s="6">
        <v>0</v>
      </c>
      <c r="W29" s="6">
        <v>0</v>
      </c>
      <c r="AF29" s="6">
        <v>5000</v>
      </c>
      <c r="AT29" s="6">
        <v>6236.44384765625</v>
      </c>
      <c r="AU29" s="6">
        <v>3875.2208191105801</v>
      </c>
      <c r="AV29" s="6">
        <v>3875.4552534859399</v>
      </c>
      <c r="BA29" s="6">
        <v>0.22458107769489299</v>
      </c>
      <c r="BB29" s="6">
        <v>5.0694916397333097E-2</v>
      </c>
    </row>
    <row r="30" spans="1:54" x14ac:dyDescent="0.25">
      <c r="A30" s="6" t="s">
        <v>102</v>
      </c>
      <c r="B30" s="6">
        <v>1210</v>
      </c>
      <c r="C30" s="6" t="s">
        <v>90</v>
      </c>
      <c r="D30" s="6">
        <f t="shared" si="0"/>
        <v>1.0354546546936041</v>
      </c>
      <c r="E30" s="6">
        <v>0.25886365771293601</v>
      </c>
      <c r="F30" s="6" t="s">
        <v>67</v>
      </c>
      <c r="G30" s="6" t="s">
        <v>68</v>
      </c>
      <c r="H30" s="6" t="s">
        <v>69</v>
      </c>
      <c r="I30" s="6" t="s">
        <v>69</v>
      </c>
      <c r="J30" s="6" t="s">
        <v>70</v>
      </c>
      <c r="K30" s="6" t="s">
        <v>71</v>
      </c>
      <c r="L30" s="6">
        <v>5.1772732734680202</v>
      </c>
      <c r="O30" s="6">
        <v>0.61042696237564098</v>
      </c>
      <c r="P30" s="6">
        <v>7.8106112778186798E-2</v>
      </c>
      <c r="Q30" s="6">
        <v>18181</v>
      </c>
      <c r="R30" s="6">
        <v>4</v>
      </c>
      <c r="S30" s="6">
        <v>18177</v>
      </c>
      <c r="T30" s="6">
        <v>0</v>
      </c>
      <c r="U30" s="6">
        <v>0</v>
      </c>
      <c r="V30" s="6">
        <v>0</v>
      </c>
      <c r="W30" s="6">
        <v>0</v>
      </c>
      <c r="AF30" s="6">
        <v>5000</v>
      </c>
      <c r="AT30" s="6">
        <v>6366.2244873046902</v>
      </c>
      <c r="AU30" s="6">
        <v>3787.0472031130698</v>
      </c>
      <c r="AV30" s="6">
        <v>3787.6146476506001</v>
      </c>
      <c r="BA30" s="6">
        <v>0.41349714994430498</v>
      </c>
      <c r="BB30" s="6">
        <v>0.148645490407944</v>
      </c>
    </row>
    <row r="31" spans="1:54" x14ac:dyDescent="0.25">
      <c r="A31" s="6" t="s">
        <v>103</v>
      </c>
      <c r="B31" s="6" t="s">
        <v>156</v>
      </c>
      <c r="C31" s="6" t="s">
        <v>90</v>
      </c>
      <c r="D31" s="6">
        <f t="shared" si="0"/>
        <v>0.47943382263183604</v>
      </c>
      <c r="E31" s="6">
        <v>0.119858451187611</v>
      </c>
      <c r="F31" s="6" t="s">
        <v>67</v>
      </c>
      <c r="G31" s="6" t="s">
        <v>68</v>
      </c>
      <c r="H31" s="6" t="s">
        <v>69</v>
      </c>
      <c r="I31" s="6" t="s">
        <v>69</v>
      </c>
      <c r="J31" s="6" t="s">
        <v>70</v>
      </c>
      <c r="K31" s="6" t="s">
        <v>71</v>
      </c>
      <c r="L31" s="6">
        <v>2.3971691131591801</v>
      </c>
      <c r="O31" s="6">
        <v>0.38394972681999201</v>
      </c>
      <c r="P31" s="6">
        <v>1.81577708572149E-2</v>
      </c>
      <c r="Q31" s="6">
        <v>19632</v>
      </c>
      <c r="R31" s="6">
        <v>2</v>
      </c>
      <c r="S31" s="6">
        <v>19630</v>
      </c>
      <c r="T31" s="6">
        <v>0</v>
      </c>
      <c r="U31" s="6">
        <v>0</v>
      </c>
      <c r="V31" s="6">
        <v>0</v>
      </c>
      <c r="W31" s="6">
        <v>0</v>
      </c>
      <c r="AF31" s="6">
        <v>5000</v>
      </c>
      <c r="AT31" s="6">
        <v>6466.4514160156295</v>
      </c>
      <c r="AU31" s="6">
        <v>4008.9134293636398</v>
      </c>
      <c r="AV31" s="6">
        <v>4009.1637897942301</v>
      </c>
      <c r="BA31" s="6">
        <v>0.23043869435787201</v>
      </c>
      <c r="BB31" s="6">
        <v>5.2017066627740902E-2</v>
      </c>
    </row>
    <row r="32" spans="1:54" x14ac:dyDescent="0.25">
      <c r="A32" s="6" t="s">
        <v>104</v>
      </c>
      <c r="B32" s="6" t="s">
        <v>157</v>
      </c>
      <c r="C32" s="6" t="s">
        <v>90</v>
      </c>
      <c r="D32" s="6">
        <f t="shared" si="0"/>
        <v>0.48922781944275001</v>
      </c>
      <c r="E32" s="6">
        <v>0.122306957840919</v>
      </c>
      <c r="F32" s="6" t="s">
        <v>67</v>
      </c>
      <c r="G32" s="6" t="s">
        <v>68</v>
      </c>
      <c r="H32" s="6" t="s">
        <v>69</v>
      </c>
      <c r="I32" s="6" t="s">
        <v>69</v>
      </c>
      <c r="J32" s="6" t="s">
        <v>70</v>
      </c>
      <c r="K32" s="6" t="s">
        <v>71</v>
      </c>
      <c r="L32" s="6">
        <v>2.44613909721375</v>
      </c>
      <c r="O32" s="6">
        <v>0.39179405570030201</v>
      </c>
      <c r="P32" s="6">
        <v>1.8528686836361899E-2</v>
      </c>
      <c r="Q32" s="6">
        <v>19239</v>
      </c>
      <c r="R32" s="6">
        <v>2</v>
      </c>
      <c r="S32" s="6">
        <v>19237</v>
      </c>
      <c r="T32" s="6">
        <v>0</v>
      </c>
      <c r="U32" s="6">
        <v>0</v>
      </c>
      <c r="V32" s="6">
        <v>0</v>
      </c>
      <c r="W32" s="6">
        <v>0</v>
      </c>
      <c r="AF32" s="6">
        <v>5000</v>
      </c>
      <c r="AT32" s="6">
        <v>8075.60595703125</v>
      </c>
      <c r="AU32" s="6">
        <v>3888.4666780472899</v>
      </c>
      <c r="AV32" s="6">
        <v>3888.9019542340998</v>
      </c>
      <c r="BA32" s="6">
        <v>0.23514640331268299</v>
      </c>
      <c r="BB32" s="6">
        <v>5.3079657256603199E-2</v>
      </c>
    </row>
    <row r="33" spans="1:54" x14ac:dyDescent="0.25">
      <c r="A33" s="6" t="s">
        <v>105</v>
      </c>
      <c r="B33" s="6" t="s">
        <v>88</v>
      </c>
      <c r="C33" s="6" t="s">
        <v>90</v>
      </c>
      <c r="D33" s="6">
        <f t="shared" si="0"/>
        <v>36.991665649414003</v>
      </c>
      <c r="E33" s="6">
        <v>9.2479162216186506</v>
      </c>
      <c r="F33" s="6" t="s">
        <v>67</v>
      </c>
      <c r="G33" s="6" t="s">
        <v>68</v>
      </c>
      <c r="H33" s="6" t="s">
        <v>69</v>
      </c>
      <c r="I33" s="6" t="s">
        <v>69</v>
      </c>
      <c r="J33" s="6" t="s">
        <v>70</v>
      </c>
      <c r="K33" s="6" t="s">
        <v>71</v>
      </c>
      <c r="L33" s="6">
        <v>184.95832824707</v>
      </c>
      <c r="O33" s="6">
        <v>10.7975416183472</v>
      </c>
      <c r="P33" s="6">
        <v>7.7003288269043004</v>
      </c>
      <c r="Q33" s="6">
        <v>17497</v>
      </c>
      <c r="R33" s="6">
        <v>137</v>
      </c>
      <c r="S33" s="6">
        <v>17360</v>
      </c>
      <c r="T33" s="6">
        <v>0</v>
      </c>
      <c r="U33" s="6">
        <v>0</v>
      </c>
      <c r="V33" s="6">
        <v>0</v>
      </c>
      <c r="W33" s="6">
        <v>0</v>
      </c>
      <c r="AF33" s="6">
        <v>5000</v>
      </c>
      <c r="AT33" s="6">
        <v>5915.8774128934801</v>
      </c>
      <c r="AU33" s="6">
        <v>3926.7585668889101</v>
      </c>
      <c r="AV33" s="6">
        <v>3942.33319579115</v>
      </c>
      <c r="BA33" s="6">
        <v>10.0382852554321</v>
      </c>
      <c r="BB33" s="6">
        <v>8.4580755233764595</v>
      </c>
    </row>
    <row r="34" spans="1:54" x14ac:dyDescent="0.25">
      <c r="A34" s="6" t="s">
        <v>109</v>
      </c>
      <c r="B34" s="6" t="s">
        <v>140</v>
      </c>
      <c r="C34" s="6" t="s">
        <v>66</v>
      </c>
      <c r="D34" s="6">
        <f t="shared" si="0"/>
        <v>34.508843994140605</v>
      </c>
      <c r="E34" s="6">
        <v>8.6272106170654297</v>
      </c>
      <c r="F34" s="6" t="s">
        <v>67</v>
      </c>
      <c r="G34" s="6" t="s">
        <v>68</v>
      </c>
      <c r="H34" s="6" t="s">
        <v>69</v>
      </c>
      <c r="I34" s="6" t="s">
        <v>69</v>
      </c>
      <c r="J34" s="6" t="s">
        <v>70</v>
      </c>
      <c r="K34" s="6" t="s">
        <v>71</v>
      </c>
      <c r="L34" s="6">
        <v>172.54421997070301</v>
      </c>
      <c r="O34" s="6">
        <v>10.0371694564819</v>
      </c>
      <c r="P34" s="6">
        <v>7.2189393043518102</v>
      </c>
      <c r="Q34" s="6">
        <v>19709</v>
      </c>
      <c r="R34" s="6">
        <v>144</v>
      </c>
      <c r="S34" s="6">
        <v>19565</v>
      </c>
      <c r="T34" s="6">
        <v>0</v>
      </c>
      <c r="U34" s="6">
        <v>0</v>
      </c>
      <c r="V34" s="6">
        <v>0</v>
      </c>
      <c r="W34" s="6">
        <v>0</v>
      </c>
      <c r="AF34" s="6">
        <v>4038</v>
      </c>
      <c r="AT34" s="6">
        <v>5627.2546420627204</v>
      </c>
      <c r="AU34" s="6">
        <v>3357.6021063726898</v>
      </c>
      <c r="AV34" s="6">
        <v>3374.1848840447801</v>
      </c>
      <c r="BA34" s="6">
        <v>9.3463649749755895</v>
      </c>
      <c r="BB34" s="6">
        <v>7.9084939956665004</v>
      </c>
    </row>
    <row r="35" spans="1:54" x14ac:dyDescent="0.25">
      <c r="A35" s="6" t="s">
        <v>110</v>
      </c>
      <c r="B35" s="6" t="s">
        <v>141</v>
      </c>
      <c r="C35" s="6" t="s">
        <v>66</v>
      </c>
      <c r="D35" s="6">
        <f t="shared" si="0"/>
        <v>31.587329101562602</v>
      </c>
      <c r="E35" s="6">
        <v>7.8968324661254901</v>
      </c>
      <c r="F35" s="6" t="s">
        <v>67</v>
      </c>
      <c r="G35" s="6" t="s">
        <v>68</v>
      </c>
      <c r="H35" s="6" t="s">
        <v>69</v>
      </c>
      <c r="I35" s="6" t="s">
        <v>69</v>
      </c>
      <c r="J35" s="6" t="s">
        <v>70</v>
      </c>
      <c r="K35" s="6" t="s">
        <v>71</v>
      </c>
      <c r="L35" s="6">
        <v>157.93664550781301</v>
      </c>
      <c r="O35" s="6">
        <v>9.2603683471679705</v>
      </c>
      <c r="P35" s="6">
        <v>6.5348753929138201</v>
      </c>
      <c r="Q35" s="6">
        <v>19283</v>
      </c>
      <c r="R35" s="6">
        <v>129</v>
      </c>
      <c r="S35" s="6">
        <v>19154</v>
      </c>
      <c r="T35" s="6">
        <v>0</v>
      </c>
      <c r="U35" s="6">
        <v>0</v>
      </c>
      <c r="V35" s="6">
        <v>0</v>
      </c>
      <c r="W35" s="6">
        <v>0</v>
      </c>
      <c r="AF35" s="6">
        <v>4038</v>
      </c>
      <c r="AT35" s="6">
        <v>5680.1914705971403</v>
      </c>
      <c r="AU35" s="6">
        <v>3333.9863917540101</v>
      </c>
      <c r="AV35" s="6">
        <v>3349.68210586337</v>
      </c>
      <c r="BA35" s="6">
        <v>8.5923166275024396</v>
      </c>
      <c r="BB35" s="6">
        <v>7.2017593383789098</v>
      </c>
    </row>
    <row r="36" spans="1:54" x14ac:dyDescent="0.25">
      <c r="A36" s="6" t="s">
        <v>111</v>
      </c>
      <c r="B36" s="6" t="s">
        <v>142</v>
      </c>
      <c r="C36" s="6" t="s">
        <v>66</v>
      </c>
      <c r="D36" s="6">
        <f t="shared" si="0"/>
        <v>17.667465209960941</v>
      </c>
      <c r="E36" s="6">
        <v>4.4168663024902299</v>
      </c>
      <c r="F36" s="6" t="s">
        <v>67</v>
      </c>
      <c r="G36" s="6" t="s">
        <v>68</v>
      </c>
      <c r="H36" s="6" t="s">
        <v>69</v>
      </c>
      <c r="I36" s="6" t="s">
        <v>69</v>
      </c>
      <c r="J36" s="6" t="s">
        <v>70</v>
      </c>
      <c r="K36" s="6" t="s">
        <v>71</v>
      </c>
      <c r="L36" s="6">
        <v>88.337326049804702</v>
      </c>
      <c r="O36" s="6">
        <v>5.4746165275573704</v>
      </c>
      <c r="P36" s="6">
        <v>3.50552153587341</v>
      </c>
      <c r="Q36" s="6">
        <v>20815</v>
      </c>
      <c r="R36" s="6">
        <v>78</v>
      </c>
      <c r="S36" s="6">
        <v>20737</v>
      </c>
      <c r="T36" s="6">
        <v>0</v>
      </c>
      <c r="U36" s="6">
        <v>0</v>
      </c>
      <c r="V36" s="6">
        <v>0</v>
      </c>
      <c r="W36" s="6">
        <v>0</v>
      </c>
      <c r="AF36" s="6">
        <v>4038</v>
      </c>
      <c r="AT36" s="6">
        <v>5725.6763759515197</v>
      </c>
      <c r="AU36" s="6">
        <v>3362.0220278018701</v>
      </c>
      <c r="AV36" s="6">
        <v>3370.8793441196999</v>
      </c>
      <c r="BA36" s="6">
        <v>4.9347248077392596</v>
      </c>
      <c r="BB36" s="6">
        <v>3.9367201328277601</v>
      </c>
    </row>
    <row r="37" spans="1:54" x14ac:dyDescent="0.25">
      <c r="A37" s="6" t="s">
        <v>112</v>
      </c>
      <c r="B37" s="6" t="s">
        <v>143</v>
      </c>
      <c r="C37" s="6" t="s">
        <v>66</v>
      </c>
      <c r="D37" s="6">
        <f t="shared" si="0"/>
        <v>16.45016784667968</v>
      </c>
      <c r="E37" s="6">
        <v>4.1125421524047896</v>
      </c>
      <c r="F37" s="6" t="s">
        <v>67</v>
      </c>
      <c r="G37" s="6" t="s">
        <v>68</v>
      </c>
      <c r="H37" s="6" t="s">
        <v>69</v>
      </c>
      <c r="I37" s="6" t="s">
        <v>69</v>
      </c>
      <c r="J37" s="6" t="s">
        <v>70</v>
      </c>
      <c r="K37" s="6" t="s">
        <v>71</v>
      </c>
      <c r="L37" s="6">
        <v>82.250839233398395</v>
      </c>
      <c r="O37" s="6">
        <v>5.1989431381225604</v>
      </c>
      <c r="P37" s="6">
        <v>3.1897022724151598</v>
      </c>
      <c r="Q37" s="6">
        <v>18627</v>
      </c>
      <c r="R37" s="6">
        <v>65</v>
      </c>
      <c r="S37" s="6">
        <v>18562</v>
      </c>
      <c r="T37" s="6">
        <v>0</v>
      </c>
      <c r="U37" s="6">
        <v>0</v>
      </c>
      <c r="V37" s="6">
        <v>0</v>
      </c>
      <c r="W37" s="6">
        <v>0</v>
      </c>
      <c r="AF37" s="6">
        <v>4038</v>
      </c>
      <c r="AT37" s="6">
        <v>5648.4645432692296</v>
      </c>
      <c r="AU37" s="6">
        <v>3277.84480908261</v>
      </c>
      <c r="AV37" s="6">
        <v>3286.1172245398602</v>
      </c>
      <c r="BA37" s="6">
        <v>4.6426501274108896</v>
      </c>
      <c r="BB37" s="6">
        <v>3.6245493888854998</v>
      </c>
    </row>
    <row r="38" spans="1:54" x14ac:dyDescent="0.25">
      <c r="A38" s="6" t="s">
        <v>107</v>
      </c>
      <c r="B38" s="6" t="s">
        <v>144</v>
      </c>
      <c r="C38" s="6" t="s">
        <v>66</v>
      </c>
      <c r="D38" s="6">
        <f t="shared" si="0"/>
        <v>22.322637939453198</v>
      </c>
      <c r="E38" s="6">
        <v>5.5806593894958496</v>
      </c>
      <c r="F38" s="6" t="s">
        <v>67</v>
      </c>
      <c r="G38" s="6" t="s">
        <v>68</v>
      </c>
      <c r="H38" s="6" t="s">
        <v>69</v>
      </c>
      <c r="I38" s="6" t="s">
        <v>69</v>
      </c>
      <c r="J38" s="6" t="s">
        <v>70</v>
      </c>
      <c r="K38" s="6" t="s">
        <v>71</v>
      </c>
      <c r="L38" s="6">
        <v>111.61318969726599</v>
      </c>
      <c r="O38" s="6">
        <v>6.7772588729858398</v>
      </c>
      <c r="P38" s="6">
        <v>4.5345959663391104</v>
      </c>
      <c r="Q38" s="6">
        <v>20286</v>
      </c>
      <c r="R38" s="6">
        <v>96</v>
      </c>
      <c r="S38" s="6">
        <v>20190</v>
      </c>
      <c r="T38" s="6">
        <v>0</v>
      </c>
      <c r="U38" s="6">
        <v>0</v>
      </c>
      <c r="V38" s="6">
        <v>0</v>
      </c>
      <c r="W38" s="6">
        <v>0</v>
      </c>
      <c r="AF38" s="6">
        <v>4038</v>
      </c>
      <c r="AT38" s="6">
        <v>5655.3271128336601</v>
      </c>
      <c r="AU38" s="6">
        <v>3361.5846408218599</v>
      </c>
      <c r="AV38" s="6">
        <v>3372.4393818902499</v>
      </c>
      <c r="BA38" s="6">
        <v>6.16851711273193</v>
      </c>
      <c r="BB38" s="6">
        <v>5.0315928459167498</v>
      </c>
    </row>
    <row r="39" spans="1:54" x14ac:dyDescent="0.25">
      <c r="A39" s="6" t="s">
        <v>108</v>
      </c>
      <c r="B39" s="6" t="s">
        <v>145</v>
      </c>
      <c r="C39" s="6" t="s">
        <v>66</v>
      </c>
      <c r="D39" s="6">
        <f t="shared" si="0"/>
        <v>20.598756408691401</v>
      </c>
      <c r="E39" s="6">
        <v>5.1496891975402797</v>
      </c>
      <c r="F39" s="6" t="s">
        <v>67</v>
      </c>
      <c r="G39" s="6" t="s">
        <v>68</v>
      </c>
      <c r="H39" s="6" t="s">
        <v>69</v>
      </c>
      <c r="I39" s="6" t="s">
        <v>69</v>
      </c>
      <c r="J39" s="6" t="s">
        <v>70</v>
      </c>
      <c r="K39" s="6" t="s">
        <v>71</v>
      </c>
      <c r="L39" s="6">
        <v>102.993782043457</v>
      </c>
      <c r="O39" s="6">
        <v>6.29917669296265</v>
      </c>
      <c r="P39" s="6">
        <v>4.1499280929565403</v>
      </c>
      <c r="Q39" s="6">
        <v>20377</v>
      </c>
      <c r="R39" s="6">
        <v>89</v>
      </c>
      <c r="S39" s="6">
        <v>20288</v>
      </c>
      <c r="T39" s="6">
        <v>0</v>
      </c>
      <c r="U39" s="6">
        <v>0</v>
      </c>
      <c r="V39" s="6">
        <v>0</v>
      </c>
      <c r="W39" s="6">
        <v>0</v>
      </c>
      <c r="AF39" s="6">
        <v>4038</v>
      </c>
      <c r="AT39" s="6">
        <v>5781.95040927844</v>
      </c>
      <c r="AU39" s="6">
        <v>3435.4747710002298</v>
      </c>
      <c r="AV39" s="6">
        <v>3445.72340091664</v>
      </c>
      <c r="BA39" s="6">
        <v>5.7137041091918901</v>
      </c>
      <c r="BB39" s="6">
        <v>4.6242566108703604</v>
      </c>
    </row>
    <row r="40" spans="1:54" x14ac:dyDescent="0.25">
      <c r="A40" s="6" t="s">
        <v>121</v>
      </c>
      <c r="B40" s="6" t="s">
        <v>146</v>
      </c>
      <c r="C40" s="6" t="s">
        <v>66</v>
      </c>
      <c r="D40" s="6">
        <f t="shared" si="0"/>
        <v>21.350709533691401</v>
      </c>
      <c r="E40" s="6">
        <v>5.3376774787902797</v>
      </c>
      <c r="F40" s="6" t="s">
        <v>67</v>
      </c>
      <c r="G40" s="6" t="s">
        <v>68</v>
      </c>
      <c r="H40" s="6" t="s">
        <v>69</v>
      </c>
      <c r="I40" s="6" t="s">
        <v>69</v>
      </c>
      <c r="J40" s="6" t="s">
        <v>70</v>
      </c>
      <c r="K40" s="6" t="s">
        <v>71</v>
      </c>
      <c r="L40" s="6">
        <v>106.753547668457</v>
      </c>
      <c r="O40" s="6">
        <v>6.5364618301391602</v>
      </c>
      <c r="P40" s="6">
        <v>4.2958998680114702</v>
      </c>
      <c r="Q40" s="6">
        <v>19440</v>
      </c>
      <c r="R40" s="6">
        <v>88</v>
      </c>
      <c r="S40" s="6">
        <v>19352</v>
      </c>
      <c r="T40" s="6">
        <v>0</v>
      </c>
      <c r="U40" s="6">
        <v>0</v>
      </c>
      <c r="V40" s="6">
        <v>0</v>
      </c>
      <c r="W40" s="6">
        <v>0</v>
      </c>
      <c r="AF40" s="6">
        <v>4038</v>
      </c>
      <c r="AT40" s="6">
        <v>5743.5437844016296</v>
      </c>
      <c r="AU40" s="6">
        <v>3410.6240541821599</v>
      </c>
      <c r="AV40" s="6">
        <v>3421.18459617081</v>
      </c>
      <c r="BA40" s="6">
        <v>5.9258160591125497</v>
      </c>
      <c r="BB40" s="6">
        <v>4.7899971008300799</v>
      </c>
    </row>
    <row r="41" spans="1:54" x14ac:dyDescent="0.25">
      <c r="A41" s="6" t="s">
        <v>116</v>
      </c>
      <c r="B41" s="6" t="s">
        <v>147</v>
      </c>
      <c r="C41" s="6" t="s">
        <v>66</v>
      </c>
      <c r="D41" s="6">
        <f t="shared" si="0"/>
        <v>15.47140808105468</v>
      </c>
      <c r="E41" s="6">
        <v>3.8678519725799601</v>
      </c>
      <c r="F41" s="6" t="s">
        <v>67</v>
      </c>
      <c r="G41" s="6" t="s">
        <v>68</v>
      </c>
      <c r="H41" s="6" t="s">
        <v>69</v>
      </c>
      <c r="I41" s="6" t="s">
        <v>69</v>
      </c>
      <c r="J41" s="6" t="s">
        <v>70</v>
      </c>
      <c r="K41" s="6" t="s">
        <v>71</v>
      </c>
      <c r="L41" s="6">
        <v>77.357040405273395</v>
      </c>
      <c r="O41" s="6">
        <v>4.9068465232849103</v>
      </c>
      <c r="P41" s="6">
        <v>2.9875042438507098</v>
      </c>
      <c r="Q41" s="6">
        <v>19194</v>
      </c>
      <c r="R41" s="6">
        <v>63</v>
      </c>
      <c r="S41" s="6">
        <v>19131</v>
      </c>
      <c r="T41" s="6">
        <v>0</v>
      </c>
      <c r="U41" s="6">
        <v>0</v>
      </c>
      <c r="V41" s="6">
        <v>0</v>
      </c>
      <c r="W41" s="6">
        <v>0</v>
      </c>
      <c r="AF41" s="6">
        <v>4038</v>
      </c>
      <c r="AT41" s="6">
        <v>5863.9385153149797</v>
      </c>
      <c r="AU41" s="6">
        <v>3523.52769410475</v>
      </c>
      <c r="AV41" s="6">
        <v>3531.2095676973499</v>
      </c>
      <c r="BA41" s="6">
        <v>4.3745608329772896</v>
      </c>
      <c r="BB41" s="6">
        <v>3.4019927978515598</v>
      </c>
    </row>
    <row r="42" spans="1:54" x14ac:dyDescent="0.25">
      <c r="A42" s="6" t="s">
        <v>117</v>
      </c>
      <c r="B42" s="6" t="s">
        <v>86</v>
      </c>
      <c r="C42" s="6" t="s">
        <v>66</v>
      </c>
      <c r="D42" s="6">
        <f t="shared" si="0"/>
        <v>0</v>
      </c>
      <c r="E42" s="6">
        <v>0</v>
      </c>
      <c r="F42" s="6" t="s">
        <v>67</v>
      </c>
      <c r="G42" s="6" t="s">
        <v>68</v>
      </c>
      <c r="H42" s="6" t="s">
        <v>69</v>
      </c>
      <c r="I42" s="6" t="s">
        <v>69</v>
      </c>
      <c r="J42" s="6" t="s">
        <v>70</v>
      </c>
      <c r="K42" s="6" t="s">
        <v>71</v>
      </c>
      <c r="L42" s="6">
        <v>0</v>
      </c>
      <c r="O42" s="6">
        <v>0.18073096871375999</v>
      </c>
      <c r="P42" s="6">
        <v>0</v>
      </c>
      <c r="Q42" s="6">
        <v>19504</v>
      </c>
      <c r="R42" s="6">
        <v>0</v>
      </c>
      <c r="S42" s="6">
        <v>19504</v>
      </c>
      <c r="T42" s="6">
        <v>0</v>
      </c>
      <c r="U42" s="6">
        <v>0</v>
      </c>
      <c r="V42" s="6">
        <v>0</v>
      </c>
      <c r="W42" s="6">
        <v>0</v>
      </c>
      <c r="AF42" s="6">
        <v>4038</v>
      </c>
      <c r="AT42" s="6">
        <v>0</v>
      </c>
      <c r="AU42" s="6">
        <v>3204.6136501647102</v>
      </c>
      <c r="AV42" s="6">
        <v>3204.6136501647002</v>
      </c>
      <c r="BA42" s="6">
        <v>8.25802236795425E-2</v>
      </c>
      <c r="BB42" s="6">
        <v>0</v>
      </c>
    </row>
    <row r="43" spans="1:54" x14ac:dyDescent="0.25">
      <c r="A43" s="6" t="s">
        <v>115</v>
      </c>
      <c r="B43" s="6" t="s">
        <v>148</v>
      </c>
      <c r="C43" s="6" t="s">
        <v>66</v>
      </c>
      <c r="D43" s="6">
        <f t="shared" si="0"/>
        <v>21.868574523925801</v>
      </c>
      <c r="E43" s="6">
        <v>5.4671435356140101</v>
      </c>
      <c r="F43" s="6" t="s">
        <v>67</v>
      </c>
      <c r="G43" s="6" t="s">
        <v>68</v>
      </c>
      <c r="H43" s="6" t="s">
        <v>69</v>
      </c>
      <c r="I43" s="6" t="s">
        <v>69</v>
      </c>
      <c r="J43" s="6" t="s">
        <v>70</v>
      </c>
      <c r="K43" s="6" t="s">
        <v>71</v>
      </c>
      <c r="L43" s="6">
        <v>109.34287261962901</v>
      </c>
      <c r="O43" s="6">
        <v>6.7025880813598597</v>
      </c>
      <c r="P43" s="6">
        <v>4.3943977355956996</v>
      </c>
      <c r="Q43" s="6">
        <v>18765</v>
      </c>
      <c r="R43" s="6">
        <v>87</v>
      </c>
      <c r="S43" s="6">
        <v>18678</v>
      </c>
      <c r="T43" s="6">
        <v>0</v>
      </c>
      <c r="U43" s="6">
        <v>0</v>
      </c>
      <c r="V43" s="6">
        <v>0</v>
      </c>
      <c r="W43" s="6">
        <v>0</v>
      </c>
      <c r="AF43" s="6">
        <v>4038</v>
      </c>
      <c r="AT43" s="6">
        <v>5773.9398123204001</v>
      </c>
      <c r="AU43" s="6">
        <v>3427.4291304651501</v>
      </c>
      <c r="AV43" s="6">
        <v>3438.3082367439501</v>
      </c>
      <c r="BA43" s="6">
        <v>6.0731716156005904</v>
      </c>
      <c r="BB43" s="6">
        <v>4.9030413627624503</v>
      </c>
    </row>
    <row r="44" spans="1:54" x14ac:dyDescent="0.25">
      <c r="A44" s="6" t="s">
        <v>113</v>
      </c>
      <c r="B44" s="6" t="s">
        <v>149</v>
      </c>
      <c r="C44" s="6" t="s">
        <v>66</v>
      </c>
      <c r="D44" s="6">
        <f t="shared" si="0"/>
        <v>24.535292053222598</v>
      </c>
      <c r="E44" s="6">
        <v>6.1338229179382298</v>
      </c>
      <c r="F44" s="6" t="s">
        <v>67</v>
      </c>
      <c r="G44" s="6" t="s">
        <v>68</v>
      </c>
      <c r="H44" s="6" t="s">
        <v>69</v>
      </c>
      <c r="I44" s="6" t="s">
        <v>69</v>
      </c>
      <c r="J44" s="6" t="s">
        <v>70</v>
      </c>
      <c r="K44" s="6" t="s">
        <v>71</v>
      </c>
      <c r="L44" s="6">
        <v>122.676460266113</v>
      </c>
      <c r="O44" s="6">
        <v>7.3190131187439</v>
      </c>
      <c r="P44" s="6">
        <v>4.9498262405395499</v>
      </c>
      <c r="Q44" s="6">
        <v>19807</v>
      </c>
      <c r="R44" s="6">
        <v>103</v>
      </c>
      <c r="S44" s="6">
        <v>19704</v>
      </c>
      <c r="T44" s="6">
        <v>0</v>
      </c>
      <c r="U44" s="6">
        <v>0</v>
      </c>
      <c r="V44" s="6">
        <v>0</v>
      </c>
      <c r="W44" s="6">
        <v>0</v>
      </c>
      <c r="AF44" s="6">
        <v>4038</v>
      </c>
      <c r="AT44" s="6">
        <v>5798.9784160725103</v>
      </c>
      <c r="AU44" s="6">
        <v>3448.68853811805</v>
      </c>
      <c r="AV44" s="6">
        <v>3460.9104726578198</v>
      </c>
      <c r="BA44" s="6">
        <v>6.7383627891540501</v>
      </c>
      <c r="BB44" s="6">
        <v>5.5295939445495597</v>
      </c>
    </row>
    <row r="45" spans="1:54" x14ac:dyDescent="0.25">
      <c r="A45" s="6" t="s">
        <v>120</v>
      </c>
      <c r="B45" s="6" t="s">
        <v>150</v>
      </c>
      <c r="C45" s="6" t="s">
        <v>66</v>
      </c>
      <c r="D45" s="6">
        <f t="shared" si="0"/>
        <v>23.716070556640599</v>
      </c>
      <c r="E45" s="6">
        <v>5.9290175437927202</v>
      </c>
      <c r="F45" s="6" t="s">
        <v>67</v>
      </c>
      <c r="G45" s="6" t="s">
        <v>68</v>
      </c>
      <c r="H45" s="6" t="s">
        <v>69</v>
      </c>
      <c r="I45" s="6" t="s">
        <v>69</v>
      </c>
      <c r="J45" s="6" t="s">
        <v>70</v>
      </c>
      <c r="K45" s="6" t="s">
        <v>71</v>
      </c>
      <c r="L45" s="6">
        <v>118.580352783203</v>
      </c>
      <c r="O45" s="6">
        <v>7.2076687812805202</v>
      </c>
      <c r="P45" s="6">
        <v>4.8120789527893102</v>
      </c>
      <c r="Q45" s="6">
        <v>18898</v>
      </c>
      <c r="R45" s="6">
        <v>95</v>
      </c>
      <c r="S45" s="6">
        <v>18803</v>
      </c>
      <c r="T45" s="6">
        <v>0</v>
      </c>
      <c r="U45" s="6">
        <v>0</v>
      </c>
      <c r="V45" s="6">
        <v>0</v>
      </c>
      <c r="W45" s="6">
        <v>0</v>
      </c>
      <c r="AF45" s="6">
        <v>4038</v>
      </c>
      <c r="AT45" s="6">
        <v>5804.2207236842096</v>
      </c>
      <c r="AU45" s="6">
        <v>3449.0835246458601</v>
      </c>
      <c r="AV45" s="6">
        <v>3460.9227686880099</v>
      </c>
      <c r="BA45" s="6">
        <v>6.5570578575134304</v>
      </c>
      <c r="BB45" s="6">
        <v>5.3426485061645499</v>
      </c>
    </row>
    <row r="46" spans="1:54" x14ac:dyDescent="0.25">
      <c r="A46" s="6" t="s">
        <v>122</v>
      </c>
      <c r="B46" s="6" t="s">
        <v>151</v>
      </c>
      <c r="C46" s="6" t="s">
        <v>66</v>
      </c>
      <c r="D46" s="6">
        <f t="shared" si="0"/>
        <v>20.272566223144601</v>
      </c>
      <c r="E46" s="6">
        <v>5.0681414604187003</v>
      </c>
      <c r="F46" s="6" t="s">
        <v>67</v>
      </c>
      <c r="G46" s="6" t="s">
        <v>68</v>
      </c>
      <c r="H46" s="6" t="s">
        <v>69</v>
      </c>
      <c r="I46" s="6" t="s">
        <v>69</v>
      </c>
      <c r="J46" s="6" t="s">
        <v>70</v>
      </c>
      <c r="K46" s="6" t="s">
        <v>71</v>
      </c>
      <c r="L46" s="6">
        <v>101.362831115723</v>
      </c>
      <c r="O46" s="6">
        <v>6.2349109649658203</v>
      </c>
      <c r="P46" s="6">
        <v>4.0574769973754901</v>
      </c>
      <c r="Q46" s="6">
        <v>19541</v>
      </c>
      <c r="R46" s="6">
        <v>84</v>
      </c>
      <c r="S46" s="6">
        <v>19457</v>
      </c>
      <c r="T46" s="6">
        <v>0</v>
      </c>
      <c r="U46" s="6">
        <v>0</v>
      </c>
      <c r="V46" s="6">
        <v>0</v>
      </c>
      <c r="W46" s="6">
        <v>0</v>
      </c>
      <c r="AF46" s="6">
        <v>4038</v>
      </c>
      <c r="AT46" s="6">
        <v>5746.4925885881703</v>
      </c>
      <c r="AU46" s="6">
        <v>3420.7658727292701</v>
      </c>
      <c r="AV46" s="6">
        <v>3430.7633674394801</v>
      </c>
      <c r="BA46" s="6">
        <v>5.6400995254516602</v>
      </c>
      <c r="BB46" s="6">
        <v>4.5364098548889196</v>
      </c>
    </row>
    <row r="47" spans="1:54" x14ac:dyDescent="0.25">
      <c r="A47" s="6" t="s">
        <v>119</v>
      </c>
      <c r="B47" s="6" t="s">
        <v>152</v>
      </c>
      <c r="C47" s="6" t="s">
        <v>66</v>
      </c>
      <c r="D47" s="6">
        <f t="shared" si="0"/>
        <v>16.676510620117178</v>
      </c>
      <c r="E47" s="6">
        <v>4.16912746429443</v>
      </c>
      <c r="F47" s="6" t="s">
        <v>67</v>
      </c>
      <c r="G47" s="6" t="s">
        <v>68</v>
      </c>
      <c r="H47" s="6" t="s">
        <v>69</v>
      </c>
      <c r="I47" s="6" t="s">
        <v>69</v>
      </c>
      <c r="J47" s="6" t="s">
        <v>70</v>
      </c>
      <c r="K47" s="6" t="s">
        <v>71</v>
      </c>
      <c r="L47" s="6">
        <v>83.382553100585895</v>
      </c>
      <c r="O47" s="6">
        <v>5.2525305747985804</v>
      </c>
      <c r="P47" s="6">
        <v>3.2465400695800799</v>
      </c>
      <c r="Q47" s="6">
        <v>18940</v>
      </c>
      <c r="R47" s="6">
        <v>67</v>
      </c>
      <c r="S47" s="6">
        <v>18873</v>
      </c>
      <c r="T47" s="6">
        <v>0</v>
      </c>
      <c r="U47" s="6">
        <v>0</v>
      </c>
      <c r="V47" s="6">
        <v>0</v>
      </c>
      <c r="W47" s="6">
        <v>0</v>
      </c>
      <c r="AF47" s="6">
        <v>4038</v>
      </c>
      <c r="AT47" s="6">
        <v>5834.3673551189404</v>
      </c>
      <c r="AU47" s="6">
        <v>3463.33848438618</v>
      </c>
      <c r="AV47" s="6">
        <v>3471.7259677198199</v>
      </c>
      <c r="BA47" s="6">
        <v>4.6981067657470703</v>
      </c>
      <c r="BB47" s="6">
        <v>3.6815726757049601</v>
      </c>
    </row>
    <row r="48" spans="1:54" x14ac:dyDescent="0.25">
      <c r="A48" s="6" t="s">
        <v>114</v>
      </c>
      <c r="B48" s="6" t="s">
        <v>153</v>
      </c>
      <c r="C48" s="6" t="s">
        <v>66</v>
      </c>
      <c r="D48" s="6">
        <f t="shared" si="0"/>
        <v>12.19077987670898</v>
      </c>
      <c r="E48" s="6">
        <v>3.0476949214935298</v>
      </c>
      <c r="F48" s="6" t="s">
        <v>67</v>
      </c>
      <c r="G48" s="6" t="s">
        <v>68</v>
      </c>
      <c r="H48" s="6" t="s">
        <v>69</v>
      </c>
      <c r="I48" s="6" t="s">
        <v>69</v>
      </c>
      <c r="J48" s="6" t="s">
        <v>70</v>
      </c>
      <c r="K48" s="6" t="s">
        <v>71</v>
      </c>
      <c r="L48" s="6">
        <v>60.953899383544901</v>
      </c>
      <c r="O48" s="6">
        <v>3.9755170345306401</v>
      </c>
      <c r="P48" s="6">
        <v>2.2772238254547101</v>
      </c>
      <c r="Q48" s="6">
        <v>19326</v>
      </c>
      <c r="R48" s="6">
        <v>50</v>
      </c>
      <c r="S48" s="6">
        <v>19276</v>
      </c>
      <c r="T48" s="6">
        <v>0</v>
      </c>
      <c r="U48" s="6">
        <v>0</v>
      </c>
      <c r="V48" s="6">
        <v>0</v>
      </c>
      <c r="W48" s="6">
        <v>0</v>
      </c>
      <c r="AF48" s="6">
        <v>4038</v>
      </c>
      <c r="AT48" s="6">
        <v>5887.3167871093701</v>
      </c>
      <c r="AU48" s="6">
        <v>3499.8187960062501</v>
      </c>
      <c r="AV48" s="6">
        <v>3505.99570274097</v>
      </c>
      <c r="BA48" s="6">
        <v>3.4981431961059601</v>
      </c>
      <c r="BB48" s="6">
        <v>2.6378085613250701</v>
      </c>
    </row>
    <row r="49" spans="1:54" x14ac:dyDescent="0.25">
      <c r="A49" s="6" t="s">
        <v>118</v>
      </c>
      <c r="B49" s="6" t="s">
        <v>88</v>
      </c>
      <c r="C49" s="6" t="s">
        <v>66</v>
      </c>
      <c r="D49" s="6">
        <f t="shared" si="0"/>
        <v>26.548385620117198</v>
      </c>
      <c r="E49" s="6">
        <v>6.6370964050293004</v>
      </c>
      <c r="F49" s="6" t="s">
        <v>67</v>
      </c>
      <c r="G49" s="6" t="s">
        <v>68</v>
      </c>
      <c r="H49" s="6" t="s">
        <v>69</v>
      </c>
      <c r="I49" s="6" t="s">
        <v>69</v>
      </c>
      <c r="J49" s="6" t="s">
        <v>70</v>
      </c>
      <c r="K49" s="6" t="s">
        <v>71</v>
      </c>
      <c r="L49" s="6">
        <v>132.74192810058599</v>
      </c>
      <c r="O49" s="6">
        <v>7.9195833206176802</v>
      </c>
      <c r="P49" s="6">
        <v>5.3560066223144496</v>
      </c>
      <c r="Q49" s="6">
        <v>18309</v>
      </c>
      <c r="R49" s="6">
        <v>103</v>
      </c>
      <c r="S49" s="6">
        <v>18206</v>
      </c>
      <c r="T49" s="6">
        <v>0</v>
      </c>
      <c r="U49" s="6">
        <v>0</v>
      </c>
      <c r="V49" s="6">
        <v>0</v>
      </c>
      <c r="W49" s="6">
        <v>0</v>
      </c>
      <c r="AF49" s="6">
        <v>4038</v>
      </c>
      <c r="AT49" s="6">
        <v>5683.2076996738497</v>
      </c>
      <c r="AU49" s="6">
        <v>3379.8419209702101</v>
      </c>
      <c r="AV49" s="6">
        <v>3392.79984741111</v>
      </c>
      <c r="BA49" s="6">
        <v>7.2912521362304696</v>
      </c>
      <c r="BB49" s="6">
        <v>5.9833049774169904</v>
      </c>
    </row>
    <row r="50" spans="1:54" x14ac:dyDescent="0.25">
      <c r="A50" s="6" t="s">
        <v>123</v>
      </c>
      <c r="B50" s="6" t="s">
        <v>154</v>
      </c>
      <c r="C50" s="6" t="s">
        <v>66</v>
      </c>
      <c r="D50" s="6">
        <f t="shared" si="0"/>
        <v>12.4439437866211</v>
      </c>
      <c r="E50" s="6">
        <v>3.1109859943389901</v>
      </c>
      <c r="F50" s="6" t="s">
        <v>67</v>
      </c>
      <c r="G50" s="6" t="s">
        <v>68</v>
      </c>
      <c r="H50" s="6" t="s">
        <v>69</v>
      </c>
      <c r="I50" s="6" t="s">
        <v>69</v>
      </c>
      <c r="J50" s="6" t="s">
        <v>70</v>
      </c>
      <c r="K50" s="6" t="s">
        <v>71</v>
      </c>
      <c r="L50" s="6">
        <v>62.219718933105497</v>
      </c>
      <c r="O50" s="6">
        <v>6.3676571846008301</v>
      </c>
      <c r="P50" s="6">
        <v>1.21748960018158</v>
      </c>
      <c r="Q50" s="6">
        <v>2272</v>
      </c>
      <c r="R50" s="6">
        <v>6</v>
      </c>
      <c r="S50" s="6">
        <v>2266</v>
      </c>
      <c r="T50" s="6">
        <v>0</v>
      </c>
      <c r="U50" s="6">
        <v>0</v>
      </c>
      <c r="V50" s="6">
        <v>0</v>
      </c>
      <c r="W50" s="6">
        <v>0</v>
      </c>
      <c r="AF50" s="6">
        <v>4038</v>
      </c>
      <c r="AT50" s="6">
        <v>4506.0753580729197</v>
      </c>
      <c r="AU50" s="6">
        <v>3244.6240927148301</v>
      </c>
      <c r="AV50" s="6">
        <v>3247.95539007053</v>
      </c>
      <c r="BA50" s="6">
        <v>4.5759963989257804</v>
      </c>
      <c r="BB50" s="6">
        <v>1.99890100955963</v>
      </c>
    </row>
    <row r="51" spans="1:54" x14ac:dyDescent="0.25">
      <c r="A51" s="6" t="s">
        <v>124</v>
      </c>
      <c r="B51" s="6" t="s">
        <v>155</v>
      </c>
      <c r="C51" s="6" t="s">
        <v>66</v>
      </c>
      <c r="D51" s="6">
        <f t="shared" si="0"/>
        <v>4.1921157836914</v>
      </c>
      <c r="E51" s="6">
        <v>1.04802894592285</v>
      </c>
      <c r="F51" s="6" t="s">
        <v>67</v>
      </c>
      <c r="G51" s="6" t="s">
        <v>68</v>
      </c>
      <c r="H51" s="6" t="s">
        <v>69</v>
      </c>
      <c r="I51" s="6" t="s">
        <v>69</v>
      </c>
      <c r="J51" s="6" t="s">
        <v>70</v>
      </c>
      <c r="K51" s="6" t="s">
        <v>71</v>
      </c>
      <c r="L51" s="6">
        <v>20.960578918456999</v>
      </c>
      <c r="O51" s="6">
        <v>1.61283767223358</v>
      </c>
      <c r="P51" s="6">
        <v>0.63365477323532104</v>
      </c>
      <c r="Q51" s="6">
        <v>20215</v>
      </c>
      <c r="R51" s="6">
        <v>18</v>
      </c>
      <c r="S51" s="6">
        <v>20197</v>
      </c>
      <c r="T51" s="6">
        <v>0</v>
      </c>
      <c r="U51" s="6">
        <v>0</v>
      </c>
      <c r="V51" s="6">
        <v>0</v>
      </c>
      <c r="W51" s="6">
        <v>0</v>
      </c>
      <c r="AF51" s="6">
        <v>4038</v>
      </c>
      <c r="AT51" s="6">
        <v>5788.8953179253504</v>
      </c>
      <c r="AU51" s="6">
        <v>3285.8580074401898</v>
      </c>
      <c r="AV51" s="6">
        <v>3288.0867816963801</v>
      </c>
      <c r="BA51" s="6">
        <v>1.31478488445282</v>
      </c>
      <c r="BB51" s="6">
        <v>0.82011961936950695</v>
      </c>
    </row>
    <row r="52" spans="1:54" x14ac:dyDescent="0.25">
      <c r="A52" s="6" t="s">
        <v>125</v>
      </c>
      <c r="B52" s="6">
        <v>121</v>
      </c>
      <c r="C52" s="6" t="s">
        <v>66</v>
      </c>
      <c r="D52" s="6">
        <f t="shared" si="0"/>
        <v>2.7940523147583001</v>
      </c>
      <c r="E52" s="6">
        <v>0.69851309061050404</v>
      </c>
      <c r="F52" s="6" t="s">
        <v>67</v>
      </c>
      <c r="G52" s="6" t="s">
        <v>68</v>
      </c>
      <c r="H52" s="6" t="s">
        <v>69</v>
      </c>
      <c r="I52" s="6" t="s">
        <v>69</v>
      </c>
      <c r="J52" s="6" t="s">
        <v>70</v>
      </c>
      <c r="K52" s="6" t="s">
        <v>71</v>
      </c>
      <c r="L52" s="6">
        <v>13.9702615737915</v>
      </c>
      <c r="O52" s="6">
        <v>1.1756612062454199</v>
      </c>
      <c r="P52" s="6">
        <v>0.37219762802124001</v>
      </c>
      <c r="Q52" s="6">
        <v>20217</v>
      </c>
      <c r="R52" s="6">
        <v>12</v>
      </c>
      <c r="S52" s="6">
        <v>20205</v>
      </c>
      <c r="T52" s="6">
        <v>0</v>
      </c>
      <c r="U52" s="6">
        <v>0</v>
      </c>
      <c r="V52" s="6">
        <v>0</v>
      </c>
      <c r="W52" s="6">
        <v>0</v>
      </c>
      <c r="AF52" s="6">
        <v>4038</v>
      </c>
      <c r="AT52" s="6">
        <v>5706.9962565104197</v>
      </c>
      <c r="AU52" s="6">
        <v>3361.3855728296699</v>
      </c>
      <c r="AV52" s="6">
        <v>3362.77783321471</v>
      </c>
      <c r="BA52" s="6">
        <v>0.92043596506118797</v>
      </c>
      <c r="BB52" s="6">
        <v>0.51552075147628795</v>
      </c>
    </row>
    <row r="53" spans="1:54" x14ac:dyDescent="0.25">
      <c r="A53" s="6" t="s">
        <v>126</v>
      </c>
      <c r="B53" s="6">
        <v>122</v>
      </c>
      <c r="C53" s="6" t="s">
        <v>66</v>
      </c>
      <c r="D53" s="6">
        <f t="shared" si="0"/>
        <v>1.800260925292968</v>
      </c>
      <c r="E53" s="6">
        <v>0.45006525516509999</v>
      </c>
      <c r="F53" s="6" t="s">
        <v>67</v>
      </c>
      <c r="G53" s="6" t="s">
        <v>68</v>
      </c>
      <c r="H53" s="6" t="s">
        <v>69</v>
      </c>
      <c r="I53" s="6" t="s">
        <v>69</v>
      </c>
      <c r="J53" s="6" t="s">
        <v>70</v>
      </c>
      <c r="K53" s="6" t="s">
        <v>71</v>
      </c>
      <c r="L53" s="6">
        <v>9.0013046264648402</v>
      </c>
      <c r="O53" s="6">
        <v>0.842831611633301</v>
      </c>
      <c r="P53" s="6">
        <v>0.20374570786953</v>
      </c>
      <c r="Q53" s="6">
        <v>20916</v>
      </c>
      <c r="R53" s="6">
        <v>8</v>
      </c>
      <c r="S53" s="6">
        <v>20908</v>
      </c>
      <c r="T53" s="6">
        <v>0</v>
      </c>
      <c r="U53" s="6">
        <v>0</v>
      </c>
      <c r="V53" s="6">
        <v>0</v>
      </c>
      <c r="W53" s="6">
        <v>0</v>
      </c>
      <c r="AF53" s="6">
        <v>4038</v>
      </c>
      <c r="AT53" s="6">
        <v>5831.3692626953098</v>
      </c>
      <c r="AU53" s="6">
        <v>3339.37055200022</v>
      </c>
      <c r="AV53" s="6">
        <v>3340.3236974240899</v>
      </c>
      <c r="BA53" s="6">
        <v>0.62952059507369995</v>
      </c>
      <c r="BB53" s="6">
        <v>0.30850118398666398</v>
      </c>
    </row>
    <row r="54" spans="1:54" x14ac:dyDescent="0.25">
      <c r="A54" s="6" t="s">
        <v>133</v>
      </c>
      <c r="B54" s="6">
        <v>123</v>
      </c>
      <c r="C54" s="6" t="s">
        <v>66</v>
      </c>
      <c r="D54" s="6">
        <f t="shared" si="0"/>
        <v>1.6206821441650401</v>
      </c>
      <c r="E54" s="6">
        <v>0.40517055988311801</v>
      </c>
      <c r="F54" s="6" t="s">
        <v>67</v>
      </c>
      <c r="G54" s="6" t="s">
        <v>68</v>
      </c>
      <c r="H54" s="6" t="s">
        <v>69</v>
      </c>
      <c r="I54" s="6" t="s">
        <v>69</v>
      </c>
      <c r="J54" s="6" t="s">
        <v>70</v>
      </c>
      <c r="K54" s="6" t="s">
        <v>71</v>
      </c>
      <c r="L54" s="6">
        <v>8.1034107208252006</v>
      </c>
      <c r="O54" s="6">
        <v>0.78916949033737205</v>
      </c>
      <c r="P54" s="6">
        <v>0.172122552990913</v>
      </c>
      <c r="Q54" s="6">
        <v>20329</v>
      </c>
      <c r="R54" s="6">
        <v>7</v>
      </c>
      <c r="S54" s="6">
        <v>20322</v>
      </c>
      <c r="T54" s="6">
        <v>0</v>
      </c>
      <c r="U54" s="6">
        <v>0</v>
      </c>
      <c r="V54" s="6">
        <v>0</v>
      </c>
      <c r="W54" s="6">
        <v>0</v>
      </c>
      <c r="AF54" s="6">
        <v>4038</v>
      </c>
      <c r="AT54" s="6">
        <v>5780.1358816964303</v>
      </c>
      <c r="AU54" s="6">
        <v>3276.9374217673599</v>
      </c>
      <c r="AV54" s="6">
        <v>3277.7993623064699</v>
      </c>
      <c r="BA54" s="6">
        <v>0.57955259084701505</v>
      </c>
      <c r="BB54" s="6">
        <v>0.26988595724105802</v>
      </c>
    </row>
    <row r="55" spans="1:54" x14ac:dyDescent="0.25">
      <c r="A55" s="6" t="s">
        <v>134</v>
      </c>
      <c r="B55" s="6">
        <v>124</v>
      </c>
      <c r="C55" s="6" t="s">
        <v>66</v>
      </c>
      <c r="D55" s="6">
        <f t="shared" si="0"/>
        <v>1.2662816047668461</v>
      </c>
      <c r="E55" s="6">
        <v>0.31657040119171098</v>
      </c>
      <c r="F55" s="6" t="s">
        <v>67</v>
      </c>
      <c r="G55" s="6" t="s">
        <v>68</v>
      </c>
      <c r="H55" s="6" t="s">
        <v>69</v>
      </c>
      <c r="I55" s="6" t="s">
        <v>69</v>
      </c>
      <c r="J55" s="6" t="s">
        <v>70</v>
      </c>
      <c r="K55" s="6" t="s">
        <v>71</v>
      </c>
      <c r="L55" s="6">
        <v>6.3314080238342303</v>
      </c>
      <c r="O55" s="6">
        <v>0.688016057014465</v>
      </c>
      <c r="P55" s="6">
        <v>0.111296445131302</v>
      </c>
      <c r="Q55" s="6">
        <v>18584</v>
      </c>
      <c r="R55" s="6">
        <v>5</v>
      </c>
      <c r="S55" s="6">
        <v>18579</v>
      </c>
      <c r="T55" s="6">
        <v>0</v>
      </c>
      <c r="U55" s="6">
        <v>0</v>
      </c>
      <c r="V55" s="6">
        <v>0</v>
      </c>
      <c r="W55" s="6">
        <v>0</v>
      </c>
      <c r="AF55" s="6">
        <v>4038</v>
      </c>
      <c r="AT55" s="6">
        <v>5650.8628906249996</v>
      </c>
      <c r="AU55" s="6">
        <v>3286.9318824265802</v>
      </c>
      <c r="AV55" s="6">
        <v>3287.5678948588402</v>
      </c>
      <c r="BA55" s="6">
        <v>0.48217064142227201</v>
      </c>
      <c r="BB55" s="6">
        <v>0.19411087036132799</v>
      </c>
    </row>
    <row r="56" spans="1:54" x14ac:dyDescent="0.25">
      <c r="A56" s="6" t="s">
        <v>127</v>
      </c>
      <c r="B56" s="6">
        <v>125</v>
      </c>
      <c r="C56" s="6" t="s">
        <v>66</v>
      </c>
      <c r="D56" s="6">
        <f t="shared" si="0"/>
        <v>0.49679412841796805</v>
      </c>
      <c r="E56" s="6">
        <v>0.124198533594608</v>
      </c>
      <c r="F56" s="6" t="s">
        <v>67</v>
      </c>
      <c r="G56" s="6" t="s">
        <v>68</v>
      </c>
      <c r="H56" s="6" t="s">
        <v>69</v>
      </c>
      <c r="I56" s="6" t="s">
        <v>69</v>
      </c>
      <c r="J56" s="6" t="s">
        <v>70</v>
      </c>
      <c r="K56" s="6" t="s">
        <v>71</v>
      </c>
      <c r="L56" s="6">
        <v>2.4839706420898402</v>
      </c>
      <c r="O56" s="6">
        <v>0.39785414934158297</v>
      </c>
      <c r="P56" s="6">
        <v>1.8815234303474399E-2</v>
      </c>
      <c r="Q56" s="6">
        <v>18946</v>
      </c>
      <c r="R56" s="6">
        <v>2</v>
      </c>
      <c r="S56" s="6">
        <v>18944</v>
      </c>
      <c r="T56" s="6">
        <v>0</v>
      </c>
      <c r="U56" s="6">
        <v>0</v>
      </c>
      <c r="V56" s="6">
        <v>0</v>
      </c>
      <c r="W56" s="6">
        <v>0</v>
      </c>
      <c r="AF56" s="6">
        <v>4038</v>
      </c>
      <c r="AT56" s="6">
        <v>5714.4660644531295</v>
      </c>
      <c r="AU56" s="6">
        <v>3257.6584274962102</v>
      </c>
      <c r="AV56" s="6">
        <v>3257.9177759219401</v>
      </c>
      <c r="BA56" s="6">
        <v>0.238783299922943</v>
      </c>
      <c r="BB56" s="6">
        <v>5.3900551050901399E-2</v>
      </c>
    </row>
    <row r="57" spans="1:54" x14ac:dyDescent="0.25">
      <c r="A57" s="6" t="s">
        <v>128</v>
      </c>
      <c r="B57" s="6">
        <v>126</v>
      </c>
      <c r="C57" s="6" t="s">
        <v>66</v>
      </c>
      <c r="D57" s="6">
        <f t="shared" si="0"/>
        <v>0.23026850223541201</v>
      </c>
      <c r="E57" s="6">
        <v>5.7567127048969297E-2</v>
      </c>
      <c r="F57" s="6" t="s">
        <v>67</v>
      </c>
      <c r="G57" s="6" t="s">
        <v>68</v>
      </c>
      <c r="H57" s="6" t="s">
        <v>69</v>
      </c>
      <c r="I57" s="6" t="s">
        <v>69</v>
      </c>
      <c r="J57" s="6" t="s">
        <v>70</v>
      </c>
      <c r="K57" s="6" t="s">
        <v>71</v>
      </c>
      <c r="L57" s="6">
        <v>1.1513425111770601</v>
      </c>
      <c r="O57" s="6">
        <v>0.27496600151062001</v>
      </c>
      <c r="P57" s="6">
        <v>2.4177627637982399E-3</v>
      </c>
      <c r="Q57" s="6">
        <v>20437</v>
      </c>
      <c r="R57" s="6">
        <v>1</v>
      </c>
      <c r="S57" s="6">
        <v>20436</v>
      </c>
      <c r="T57" s="6">
        <v>0</v>
      </c>
      <c r="U57" s="6">
        <v>0</v>
      </c>
      <c r="V57" s="6">
        <v>0</v>
      </c>
      <c r="W57" s="6">
        <v>0</v>
      </c>
      <c r="AF57" s="6">
        <v>4038</v>
      </c>
      <c r="AT57" s="6">
        <v>5610.7314453125</v>
      </c>
      <c r="AU57" s="6">
        <v>3322.2114217910898</v>
      </c>
      <c r="AV57" s="6">
        <v>3322.3234010455599</v>
      </c>
      <c r="BA57" s="6">
        <v>0.143289804458618</v>
      </c>
      <c r="BB57" s="6">
        <v>1.56004130840302E-2</v>
      </c>
    </row>
    <row r="58" spans="1:54" x14ac:dyDescent="0.25">
      <c r="A58" s="6" t="s">
        <v>137</v>
      </c>
      <c r="B58" s="6" t="s">
        <v>86</v>
      </c>
      <c r="C58" s="6" t="s">
        <v>66</v>
      </c>
      <c r="D58" s="6">
        <f t="shared" si="0"/>
        <v>0</v>
      </c>
      <c r="E58" s="6">
        <v>0</v>
      </c>
      <c r="F58" s="6" t="s">
        <v>67</v>
      </c>
      <c r="G58" s="6" t="s">
        <v>68</v>
      </c>
      <c r="H58" s="6" t="s">
        <v>69</v>
      </c>
      <c r="I58" s="6" t="s">
        <v>69</v>
      </c>
      <c r="J58" s="6" t="s">
        <v>70</v>
      </c>
      <c r="K58" s="6" t="s">
        <v>71</v>
      </c>
      <c r="L58" s="6">
        <v>0</v>
      </c>
      <c r="O58" s="6">
        <v>0.17842544615268699</v>
      </c>
      <c r="P58" s="6">
        <v>0</v>
      </c>
      <c r="Q58" s="6">
        <v>19756</v>
      </c>
      <c r="R58" s="6">
        <v>0</v>
      </c>
      <c r="S58" s="6">
        <v>19756</v>
      </c>
      <c r="T58" s="6">
        <v>0</v>
      </c>
      <c r="U58" s="6">
        <v>0</v>
      </c>
      <c r="V58" s="6">
        <v>0</v>
      </c>
      <c r="W58" s="6">
        <v>0</v>
      </c>
      <c r="AF58" s="6">
        <v>4038</v>
      </c>
      <c r="AT58" s="6">
        <v>0</v>
      </c>
      <c r="AU58" s="6">
        <v>3226.5827124982402</v>
      </c>
      <c r="AV58" s="6">
        <v>3226.5827124982402</v>
      </c>
      <c r="BA58" s="6">
        <v>8.1526830792427105E-2</v>
      </c>
      <c r="BB58" s="6">
        <v>0</v>
      </c>
    </row>
    <row r="59" spans="1:54" x14ac:dyDescent="0.25">
      <c r="A59" s="6" t="s">
        <v>129</v>
      </c>
      <c r="B59" s="6">
        <v>127</v>
      </c>
      <c r="C59" s="6" t="s">
        <v>66</v>
      </c>
      <c r="D59" s="6">
        <f t="shared" si="0"/>
        <v>0.46599812507629401</v>
      </c>
      <c r="E59" s="6">
        <v>0.116499535739422</v>
      </c>
      <c r="F59" s="6" t="s">
        <v>67</v>
      </c>
      <c r="G59" s="6" t="s">
        <v>68</v>
      </c>
      <c r="H59" s="6" t="s">
        <v>69</v>
      </c>
      <c r="I59" s="6" t="s">
        <v>69</v>
      </c>
      <c r="J59" s="6" t="s">
        <v>70</v>
      </c>
      <c r="K59" s="6" t="s">
        <v>71</v>
      </c>
      <c r="L59" s="6">
        <v>2.3299906253814702</v>
      </c>
      <c r="O59" s="6">
        <v>0.37318873405456499</v>
      </c>
      <c r="P59" s="6">
        <v>1.7648939043283501E-2</v>
      </c>
      <c r="Q59" s="6">
        <v>20198</v>
      </c>
      <c r="R59" s="6">
        <v>2</v>
      </c>
      <c r="S59" s="6">
        <v>20196</v>
      </c>
      <c r="T59" s="6">
        <v>0</v>
      </c>
      <c r="U59" s="6">
        <v>0</v>
      </c>
      <c r="V59" s="6">
        <v>0</v>
      </c>
      <c r="W59" s="6">
        <v>0</v>
      </c>
      <c r="AF59" s="6">
        <v>4038</v>
      </c>
      <c r="AT59" s="6">
        <v>5603.2861328125</v>
      </c>
      <c r="AU59" s="6">
        <v>3266.3278692180902</v>
      </c>
      <c r="AV59" s="6">
        <v>3266.55927413576</v>
      </c>
      <c r="BA59" s="6">
        <v>0.22398059070110299</v>
      </c>
      <c r="BB59" s="6">
        <v>5.0559379160404198E-2</v>
      </c>
    </row>
    <row r="60" spans="1:54" x14ac:dyDescent="0.25">
      <c r="A60" s="6" t="s">
        <v>130</v>
      </c>
      <c r="B60" s="6">
        <v>128</v>
      </c>
      <c r="C60" s="6" t="s">
        <v>66</v>
      </c>
      <c r="D60" s="6">
        <f t="shared" si="0"/>
        <v>0.251295351982116</v>
      </c>
      <c r="E60" s="6">
        <v>6.2823839485645294E-2</v>
      </c>
      <c r="F60" s="6" t="s">
        <v>67</v>
      </c>
      <c r="G60" s="6" t="s">
        <v>68</v>
      </c>
      <c r="H60" s="6" t="s">
        <v>69</v>
      </c>
      <c r="I60" s="6" t="s">
        <v>69</v>
      </c>
      <c r="J60" s="6" t="s">
        <v>70</v>
      </c>
      <c r="K60" s="6" t="s">
        <v>71</v>
      </c>
      <c r="L60" s="6">
        <v>1.2564767599105799</v>
      </c>
      <c r="O60" s="6">
        <v>0.30007690191268899</v>
      </c>
      <c r="P60" s="6">
        <v>2.6385337114334102E-3</v>
      </c>
      <c r="Q60" s="6">
        <v>18727</v>
      </c>
      <c r="R60" s="6">
        <v>1</v>
      </c>
      <c r="S60" s="6">
        <v>18726</v>
      </c>
      <c r="T60" s="6">
        <v>0</v>
      </c>
      <c r="U60" s="6">
        <v>0</v>
      </c>
      <c r="V60" s="6">
        <v>0</v>
      </c>
      <c r="W60" s="6">
        <v>0</v>
      </c>
      <c r="AF60" s="6">
        <v>4038</v>
      </c>
      <c r="AT60" s="6">
        <v>5815.23828125</v>
      </c>
      <c r="AU60" s="6">
        <v>3288.5734388585101</v>
      </c>
      <c r="AV60" s="6">
        <v>3288.7083598198101</v>
      </c>
      <c r="BA60" s="6">
        <v>0.156374767422676</v>
      </c>
      <c r="BB60" s="6">
        <v>1.70249287039042E-2</v>
      </c>
    </row>
    <row r="61" spans="1:54" x14ac:dyDescent="0.25">
      <c r="A61" s="6" t="s">
        <v>131</v>
      </c>
      <c r="B61" s="6">
        <v>129</v>
      </c>
      <c r="C61" s="6" t="s">
        <v>66</v>
      </c>
      <c r="D61" s="6">
        <f t="shared" si="0"/>
        <v>0.44884185791015596</v>
      </c>
      <c r="E61" s="6">
        <v>0.112210460007191</v>
      </c>
      <c r="F61" s="6" t="s">
        <v>67</v>
      </c>
      <c r="G61" s="6" t="s">
        <v>68</v>
      </c>
      <c r="H61" s="6" t="s">
        <v>69</v>
      </c>
      <c r="I61" s="6" t="s">
        <v>69</v>
      </c>
      <c r="J61" s="6" t="s">
        <v>70</v>
      </c>
      <c r="K61" s="6" t="s">
        <v>71</v>
      </c>
      <c r="L61" s="6">
        <v>2.2442092895507799</v>
      </c>
      <c r="O61" s="6">
        <v>0.35944789648056003</v>
      </c>
      <c r="P61" s="6">
        <v>1.69991981238127E-2</v>
      </c>
      <c r="Q61" s="6">
        <v>20970</v>
      </c>
      <c r="R61" s="6">
        <v>2</v>
      </c>
      <c r="S61" s="6">
        <v>20968</v>
      </c>
      <c r="T61" s="6">
        <v>0</v>
      </c>
      <c r="U61" s="6">
        <v>0</v>
      </c>
      <c r="V61" s="6">
        <v>0</v>
      </c>
      <c r="W61" s="6">
        <v>0</v>
      </c>
      <c r="AF61" s="6">
        <v>4038</v>
      </c>
      <c r="AT61" s="6">
        <v>5053.90625</v>
      </c>
      <c r="AU61" s="6">
        <v>3258.5437054683198</v>
      </c>
      <c r="AV61" s="6">
        <v>3258.7149369937902</v>
      </c>
      <c r="BA61" s="6">
        <v>0.21573410928249401</v>
      </c>
      <c r="BB61" s="6">
        <v>4.8698022961616502E-2</v>
      </c>
    </row>
    <row r="62" spans="1:54" x14ac:dyDescent="0.25">
      <c r="A62" s="6" t="s">
        <v>132</v>
      </c>
      <c r="B62" s="6">
        <v>1210</v>
      </c>
      <c r="C62" s="6" t="s">
        <v>66</v>
      </c>
      <c r="D62" s="6">
        <f t="shared" si="0"/>
        <v>0.23088989257812603</v>
      </c>
      <c r="E62" s="6">
        <v>5.7722475379705401E-2</v>
      </c>
      <c r="F62" s="6" t="s">
        <v>67</v>
      </c>
      <c r="G62" s="6" t="s">
        <v>68</v>
      </c>
      <c r="H62" s="6" t="s">
        <v>69</v>
      </c>
      <c r="I62" s="6" t="s">
        <v>69</v>
      </c>
      <c r="J62" s="6" t="s">
        <v>70</v>
      </c>
      <c r="K62" s="6" t="s">
        <v>71</v>
      </c>
      <c r="L62" s="6">
        <v>1.1544494628906301</v>
      </c>
      <c r="O62" s="6">
        <v>0.27570807933807401</v>
      </c>
      <c r="P62" s="6">
        <v>2.42428667843342E-3</v>
      </c>
      <c r="Q62" s="6">
        <v>20382</v>
      </c>
      <c r="R62" s="6">
        <v>1</v>
      </c>
      <c r="S62" s="6">
        <v>20381</v>
      </c>
      <c r="T62" s="6">
        <v>0</v>
      </c>
      <c r="U62" s="6">
        <v>0</v>
      </c>
      <c r="V62" s="6">
        <v>0</v>
      </c>
      <c r="W62" s="6">
        <v>0</v>
      </c>
      <c r="AF62" s="6">
        <v>4038</v>
      </c>
      <c r="AT62" s="6">
        <v>5767.765625</v>
      </c>
      <c r="AU62" s="6">
        <v>3247.3943217641399</v>
      </c>
      <c r="AV62" s="6">
        <v>3247.5179784859301</v>
      </c>
      <c r="BA62" s="6">
        <v>0.14367648959159901</v>
      </c>
      <c r="BB62" s="6">
        <v>1.5642510727047899E-2</v>
      </c>
    </row>
    <row r="63" spans="1:54" x14ac:dyDescent="0.25">
      <c r="A63" s="6" t="s">
        <v>135</v>
      </c>
      <c r="B63" s="6" t="s">
        <v>156</v>
      </c>
      <c r="C63" s="6" t="s">
        <v>66</v>
      </c>
      <c r="D63" s="6">
        <f t="shared" si="0"/>
        <v>0.93454122543334994</v>
      </c>
      <c r="E63" s="6">
        <v>0.23363530635833701</v>
      </c>
      <c r="F63" s="6" t="s">
        <v>67</v>
      </c>
      <c r="G63" s="6" t="s">
        <v>68</v>
      </c>
      <c r="H63" s="6" t="s">
        <v>69</v>
      </c>
      <c r="I63" s="6" t="s">
        <v>69</v>
      </c>
      <c r="J63" s="6" t="s">
        <v>70</v>
      </c>
      <c r="K63" s="6" t="s">
        <v>71</v>
      </c>
      <c r="L63" s="6">
        <v>4.6727061271667498</v>
      </c>
      <c r="O63" s="6">
        <v>0.55092787742614702</v>
      </c>
      <c r="P63" s="6">
        <v>7.0494562387466403E-2</v>
      </c>
      <c r="Q63" s="6">
        <v>20144</v>
      </c>
      <c r="R63" s="6">
        <v>4</v>
      </c>
      <c r="S63" s="6">
        <v>20140</v>
      </c>
      <c r="T63" s="6">
        <v>0</v>
      </c>
      <c r="U63" s="6">
        <v>0</v>
      </c>
      <c r="V63" s="6">
        <v>0</v>
      </c>
      <c r="W63" s="6">
        <v>0</v>
      </c>
      <c r="AF63" s="6">
        <v>4038</v>
      </c>
      <c r="AT63" s="6">
        <v>5843.5909423828098</v>
      </c>
      <c r="AU63" s="6">
        <v>3296.05833671138</v>
      </c>
      <c r="AV63" s="6">
        <v>3296.5642010095598</v>
      </c>
      <c r="BA63" s="6">
        <v>0.37319612503051802</v>
      </c>
      <c r="BB63" s="6">
        <v>0.134159401059151</v>
      </c>
    </row>
    <row r="64" spans="1:54" x14ac:dyDescent="0.25">
      <c r="A64" s="6" t="s">
        <v>136</v>
      </c>
      <c r="B64" s="6" t="s">
        <v>157</v>
      </c>
      <c r="C64" s="6" t="s">
        <v>66</v>
      </c>
      <c r="D64" s="6">
        <f t="shared" si="0"/>
        <v>0</v>
      </c>
      <c r="E64" s="6">
        <v>0</v>
      </c>
      <c r="F64" s="6" t="s">
        <v>67</v>
      </c>
      <c r="G64" s="6" t="s">
        <v>68</v>
      </c>
      <c r="H64" s="6" t="s">
        <v>69</v>
      </c>
      <c r="I64" s="6" t="s">
        <v>69</v>
      </c>
      <c r="J64" s="6" t="s">
        <v>70</v>
      </c>
      <c r="K64" s="6" t="s">
        <v>71</v>
      </c>
      <c r="L64" s="6">
        <v>0</v>
      </c>
      <c r="O64" s="6">
        <v>0.17378063499927501</v>
      </c>
      <c r="P64" s="6">
        <v>0</v>
      </c>
      <c r="Q64" s="6">
        <v>20284</v>
      </c>
      <c r="R64" s="6">
        <v>0</v>
      </c>
      <c r="S64" s="6">
        <v>20284</v>
      </c>
      <c r="T64" s="6">
        <v>0</v>
      </c>
      <c r="U64" s="6">
        <v>0</v>
      </c>
      <c r="V64" s="6">
        <v>0</v>
      </c>
      <c r="W64" s="6">
        <v>0</v>
      </c>
      <c r="AF64" s="6">
        <v>4038</v>
      </c>
      <c r="AT64" s="6">
        <v>0</v>
      </c>
      <c r="AU64" s="6">
        <v>3314.9820972007101</v>
      </c>
      <c r="AV64" s="6">
        <v>3314.9820972007101</v>
      </c>
      <c r="BA64" s="6">
        <v>7.9404577612876906E-2</v>
      </c>
      <c r="BB64" s="6">
        <v>0</v>
      </c>
    </row>
    <row r="65" spans="1:54" x14ac:dyDescent="0.25">
      <c r="A65" s="6" t="s">
        <v>138</v>
      </c>
      <c r="B65" s="6" t="s">
        <v>88</v>
      </c>
      <c r="C65" s="6" t="s">
        <v>66</v>
      </c>
      <c r="D65" s="6">
        <f t="shared" si="0"/>
        <v>33.709527587890605</v>
      </c>
      <c r="E65" s="6">
        <v>8.4273815155029297</v>
      </c>
      <c r="F65" s="6" t="s">
        <v>67</v>
      </c>
      <c r="G65" s="6" t="s">
        <v>68</v>
      </c>
      <c r="H65" s="6" t="s">
        <v>69</v>
      </c>
      <c r="I65" s="6" t="s">
        <v>69</v>
      </c>
      <c r="J65" s="6" t="s">
        <v>70</v>
      </c>
      <c r="K65" s="6" t="s">
        <v>71</v>
      </c>
      <c r="L65" s="6">
        <v>168.54763793945301</v>
      </c>
      <c r="O65" s="6">
        <v>9.8882608413696307</v>
      </c>
      <c r="P65" s="6">
        <v>6.9683141708373997</v>
      </c>
      <c r="Q65" s="6">
        <v>17933</v>
      </c>
      <c r="R65" s="6">
        <v>128</v>
      </c>
      <c r="S65" s="6">
        <v>17805</v>
      </c>
      <c r="T65" s="6">
        <v>0</v>
      </c>
      <c r="U65" s="6">
        <v>0</v>
      </c>
      <c r="V65" s="6">
        <v>0</v>
      </c>
      <c r="W65" s="6">
        <v>0</v>
      </c>
      <c r="AF65" s="6">
        <v>4038</v>
      </c>
      <c r="AT65" s="6">
        <v>5760.55637931824</v>
      </c>
      <c r="AU65" s="6">
        <v>3422.4421120981901</v>
      </c>
      <c r="AV65" s="6">
        <v>3439.1308215279601</v>
      </c>
      <c r="BA65" s="6">
        <v>9.1725015640258807</v>
      </c>
      <c r="BB65" s="6">
        <v>7.6827330589294398</v>
      </c>
    </row>
  </sheetData>
  <pageMargins left="0.75" right="0.75" top="1" bottom="1" header="0.5" footer="0.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A38B922A-2E2A-4588-AC20-B438908F56F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6fa3542-ff4e-480a-9c6d-be5310cdb800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073B10A7-D2C6-44D1-B3E4-3CA6D22E6A98}">
  <ds:schemaRefs>
    <ds:schemaRef ds:uri="http://schemas.microsoft.com/office/2006/metadata/properties"/>
    <ds:schemaRef ds:uri="http://schemas.microsoft.com/office/infopath/2007/PartnerControls"/>
  </ds:schemaRefs>
</ds:datastoreItem>
</file>

<file path=customXml/itemProps3.xml><?xml version="1.0" encoding="utf-8"?>
<ds:datastoreItem xmlns:ds="http://schemas.openxmlformats.org/officeDocument/2006/customXml" ds:itemID="{D50EC21E-2989-4C91-9015-3D2B5AF5384D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Copies per ul</vt:lpstr>
      <vt:lpstr>Copies per ul (2)</vt:lpstr>
      <vt:lpstr>ddpcr</vt:lpstr>
      <vt:lpstr>ddPCR layout</vt:lpstr>
      <vt:lpstr>Figures</vt:lpstr>
      <vt:lpstr>2021_05_20_Balogh_Project_005&amp;0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Balogh, Steve</dc:creator>
  <cp:lastModifiedBy>Asmus, Ashley</cp:lastModifiedBy>
  <dcterms:created xsi:type="dcterms:W3CDTF">2020-10-23T18:49:45Z</dcterms:created>
  <dcterms:modified xsi:type="dcterms:W3CDTF">2022-01-26T19:44:25Z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